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activeTab="0"/>
  </bookViews>
  <sheets>
    <sheet name="Weekly budget worksheet" sheetId="1" r:id="rId1"/>
    <sheet name="Weekly cashflow" sheetId="2" r:id="rId2"/>
    <sheet name="Fortnightly budget worksheet" sheetId="3" r:id="rId3"/>
    <sheet name="Fortnightly cashflow" sheetId="4" r:id="rId4"/>
  </sheets>
  <externalReferences>
    <externalReference r:id="rId7"/>
  </externalReferences>
  <definedNames>
    <definedName name="_xlnm.Print_Area" localSheetId="3">'Fortnightly cashflow'!$A$1:$AD$90</definedName>
    <definedName name="_xlnm.Print_Area" localSheetId="0">'Weekly budget worksheet'!$A$1:$L$72</definedName>
    <definedName name="_xlnm.Print_Area" localSheetId="1">'Weekly cashflow'!$A$1:$BD$90</definedName>
  </definedNames>
  <calcPr fullCalcOnLoad="1"/>
</workbook>
</file>

<file path=xl/sharedStrings.xml><?xml version="1.0" encoding="utf-8"?>
<sst xmlns="http://schemas.openxmlformats.org/spreadsheetml/2006/main" count="245" uniqueCount="120">
  <si>
    <t>Monthly Expenses</t>
  </si>
  <si>
    <t>Monthly</t>
  </si>
  <si>
    <t>Benefit (before deductions)</t>
  </si>
  <si>
    <t>Electricity</t>
  </si>
  <si>
    <t>Gas</t>
  </si>
  <si>
    <t>Phone</t>
  </si>
  <si>
    <t>ACC</t>
  </si>
  <si>
    <t>Internet</t>
  </si>
  <si>
    <t>TOTAL (1)</t>
  </si>
  <si>
    <t>TOTAL (2)</t>
  </si>
  <si>
    <t>TOTAL (3)</t>
  </si>
  <si>
    <t>TOTAL (4)</t>
  </si>
  <si>
    <t>TOTAL</t>
  </si>
  <si>
    <t>Annual Expenses</t>
  </si>
  <si>
    <t>Annual</t>
  </si>
  <si>
    <t>TOTAL INCOME</t>
  </si>
  <si>
    <t>Warrant of Fitness</t>
  </si>
  <si>
    <t>EXPENSES</t>
  </si>
  <si>
    <t>Rates</t>
  </si>
  <si>
    <t>Fares</t>
  </si>
  <si>
    <t>Liquor</t>
  </si>
  <si>
    <t>Tobacco</t>
  </si>
  <si>
    <t>Gambling</t>
  </si>
  <si>
    <t>Other Expenses</t>
  </si>
  <si>
    <t>Preschool (kohanga reo, playcentre, etc)</t>
  </si>
  <si>
    <t>Heating (wood, coal, etc)</t>
  </si>
  <si>
    <t>Giving (charity, church, koha, etc)</t>
  </si>
  <si>
    <t>Medical</t>
  </si>
  <si>
    <t>Dental</t>
  </si>
  <si>
    <t>Superannuation</t>
  </si>
  <si>
    <t>Optician</t>
  </si>
  <si>
    <t>Savings</t>
  </si>
  <si>
    <t>Presents</t>
  </si>
  <si>
    <t>Repairs</t>
  </si>
  <si>
    <t>Haircuts</t>
  </si>
  <si>
    <t>TOTAL(1)</t>
  </si>
  <si>
    <t>TOTAL(4)</t>
  </si>
  <si>
    <t>Family Tax Credit</t>
  </si>
  <si>
    <t>Pay TV</t>
  </si>
  <si>
    <t>Weekly</t>
  </si>
  <si>
    <t>Weekly Expenses</t>
  </si>
  <si>
    <t>INCOME (weekly, net after tax)</t>
  </si>
  <si>
    <t>Budget Worksheet</t>
  </si>
  <si>
    <t xml:space="preserve">Name: </t>
  </si>
  <si>
    <t xml:space="preserve">Address: </t>
  </si>
  <si>
    <t xml:space="preserve">Date: </t>
  </si>
  <si>
    <t>Other monthly costs</t>
  </si>
  <si>
    <t>Benefit repayment</t>
  </si>
  <si>
    <t>IRD payments</t>
  </si>
  <si>
    <t>Court payments</t>
  </si>
  <si>
    <t>Child support</t>
  </si>
  <si>
    <t>Groceries - general</t>
  </si>
  <si>
    <t>Groceries - other</t>
  </si>
  <si>
    <t>Rent / board</t>
  </si>
  <si>
    <t>Petrol / fuel</t>
  </si>
  <si>
    <t>Personal cash</t>
  </si>
  <si>
    <t>Childcare / daycare</t>
  </si>
  <si>
    <t>School costs (trips, lunch money, etc)</t>
  </si>
  <si>
    <t>Children's pocket money</t>
  </si>
  <si>
    <t>Other weekly costs</t>
  </si>
  <si>
    <t>Salary / wages</t>
  </si>
  <si>
    <t>Partner's income</t>
  </si>
  <si>
    <t>Working for Families assistance</t>
  </si>
  <si>
    <t>Accommodation supplement</t>
  </si>
  <si>
    <t>Disability / Child Disability</t>
  </si>
  <si>
    <t>Student Loan / Allowance</t>
  </si>
  <si>
    <t>Superannuation / Pension</t>
  </si>
  <si>
    <t>Other earnings</t>
  </si>
  <si>
    <t>Bank fees</t>
  </si>
  <si>
    <t>House mortgage</t>
  </si>
  <si>
    <t>Mobile phone</t>
  </si>
  <si>
    <t>Appliance rental</t>
  </si>
  <si>
    <t>Credit contracts</t>
  </si>
  <si>
    <t>Credit / store cards</t>
  </si>
  <si>
    <t>Personal loans</t>
  </si>
  <si>
    <t>House insurance</t>
  </si>
  <si>
    <t>Contents insurance</t>
  </si>
  <si>
    <t>Health / life insurance</t>
  </si>
  <si>
    <t>Vehicle insurance</t>
  </si>
  <si>
    <t>Vehicle registration</t>
  </si>
  <si>
    <t>Vehicle maintenance</t>
  </si>
  <si>
    <t>Road user charges (diesel)</t>
  </si>
  <si>
    <t>School fees</t>
  </si>
  <si>
    <t>School activity fees</t>
  </si>
  <si>
    <t>Other school costs</t>
  </si>
  <si>
    <t>Regional rates</t>
  </si>
  <si>
    <t>Water rates</t>
  </si>
  <si>
    <t>Recreation / memberships (adults)</t>
  </si>
  <si>
    <t>Recreation / memberships (children)</t>
  </si>
  <si>
    <t>Other annual costs</t>
  </si>
  <si>
    <t>Taxation provision</t>
  </si>
  <si>
    <t>Clothing / shoes</t>
  </si>
  <si>
    <t>Christmas club</t>
  </si>
  <si>
    <t>Vet fees</t>
  </si>
  <si>
    <t>Other costs</t>
  </si>
  <si>
    <t>Note:</t>
  </si>
  <si>
    <t>Temporary Additional Support (TAS)</t>
  </si>
  <si>
    <t>Adviser code:</t>
  </si>
  <si>
    <t>DATE</t>
  </si>
  <si>
    <t>WEEK #</t>
  </si>
  <si>
    <t>Year Totals</t>
  </si>
  <si>
    <t>Balance Brought Forward</t>
  </si>
  <si>
    <t>INCOME</t>
  </si>
  <si>
    <t>Total Funds</t>
  </si>
  <si>
    <t>EXPENDITURE</t>
  </si>
  <si>
    <t>Total Expenditure</t>
  </si>
  <si>
    <t>Total Funds - Expenditure</t>
  </si>
  <si>
    <t>The information contained in this budget has not been verified and no responsibility is accepted for its accuracy by the NZFFBS Inc. The budget has been copied from the NZFFBS Inc website and is for informational purposes only. The NZFFBS Inc does not accept any responsibility to any other person(s) or organisation(s), on any grounds whatsoever, for the accuracy or otherwise of this information.   This is a special item purpose built for the NZFFBS website. © NZFFBS Inc 2008</t>
  </si>
  <si>
    <t>INCOME (fortnightly, net after tax)</t>
  </si>
  <si>
    <t>Fortnightly</t>
  </si>
  <si>
    <t>Fortnightly Expenses</t>
  </si>
  <si>
    <t>Other fortnightly costs</t>
  </si>
  <si>
    <r>
      <t xml:space="preserve">Equals  = </t>
    </r>
    <r>
      <rPr>
        <b/>
        <sz val="16"/>
        <color indexed="9"/>
        <rFont val="Calibri"/>
        <family val="2"/>
      </rPr>
      <t xml:space="preserve"> SURPLUS (DEFICIT)</t>
    </r>
  </si>
  <si>
    <r>
      <t>Less</t>
    </r>
    <r>
      <rPr>
        <b/>
        <sz val="16"/>
        <color indexed="63"/>
        <rFont val="Calibri"/>
        <family val="2"/>
      </rPr>
      <t xml:space="preserve">  –  TOTAL EXPENSES</t>
    </r>
  </si>
  <si>
    <t>Note: The information contained in this budget worksheet has not been verified and no responsibility is accepted for its accuracy by FinCap. The budget has been copied from the FinCap website and is for informational purposes only. FinCap does not accept any responsibility to any other person(s) or organisation(s), on any grounds whatsoever, for the accuracy or otherwise of this information.</t>
  </si>
  <si>
    <t xml:space="preserve">Note: The information contained in this budget worksheet has not been verified and no responsibility is accepted for its accuracy by FinCap. The budget has been copied from the FinCap website and is for informational purposes only. FinCap does not accept any responsibility to any other person(s) or organisation(s), on any grounds whatsoever, for the accuracy or otherwise of this information.           
</t>
  </si>
  <si>
    <t>Monthly to Weekly x 12 ÷ 52</t>
  </si>
  <si>
    <t>Annual to Weekly ÷ 52</t>
  </si>
  <si>
    <t>Monthly to Fortnightly x 12 ÷ 26</t>
  </si>
  <si>
    <t>Annual to Fortnightly ÷ 26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</si>
</sst>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1409]dddd\,\ d\ mmmm\ yyyy"/>
    <numFmt numFmtId="169" formatCode="[$-1409]d\ mmmm\ yyyy;@"/>
    <numFmt numFmtId="170" formatCode="d/mm/yyyy;@"/>
    <numFmt numFmtId="171" formatCode="#,##0.00_ ;\-#,##0.00\ "/>
  </numFmts>
  <fonts count="79">
    <font>
      <sz val="10"/>
      <name val="Arial"/>
      <family val="0"/>
    </font>
    <font>
      <sz val="8"/>
      <name val="Arial"/>
      <family val="2"/>
    </font>
    <font>
      <b/>
      <sz val="16"/>
      <color indexed="9"/>
      <name val="Calibri"/>
      <family val="2"/>
    </font>
    <font>
      <b/>
      <sz val="16"/>
      <color indexed="63"/>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4"/>
      <name val="Calibri"/>
      <family val="2"/>
    </font>
    <font>
      <sz val="16"/>
      <name val="Calibri"/>
      <family val="2"/>
    </font>
    <font>
      <b/>
      <sz val="16"/>
      <name val="Calibri"/>
      <family val="2"/>
    </font>
    <font>
      <b/>
      <sz val="11"/>
      <color indexed="55"/>
      <name val="Calibri"/>
      <family val="2"/>
    </font>
    <font>
      <sz val="11"/>
      <color indexed="55"/>
      <name val="Calibri"/>
      <family val="2"/>
    </font>
    <font>
      <b/>
      <sz val="11"/>
      <name val="Calibri"/>
      <family val="2"/>
    </font>
    <font>
      <i/>
      <sz val="11"/>
      <color indexed="8"/>
      <name val="Calibri"/>
      <family val="2"/>
    </font>
    <font>
      <i/>
      <sz val="11"/>
      <name val="Calibri"/>
      <family val="2"/>
    </font>
    <font>
      <b/>
      <sz val="14"/>
      <name val="Calibri"/>
      <family val="2"/>
    </font>
    <font>
      <sz val="16"/>
      <color indexed="9"/>
      <name val="Calibri"/>
      <family val="2"/>
    </font>
    <font>
      <sz val="16"/>
      <color indexed="63"/>
      <name val="Calibri"/>
      <family val="2"/>
    </font>
    <font>
      <sz val="11"/>
      <color indexed="63"/>
      <name val="Calibri"/>
      <family val="2"/>
    </font>
    <font>
      <b/>
      <sz val="14"/>
      <color indexed="63"/>
      <name val="Calibri"/>
      <family val="2"/>
    </font>
    <font>
      <sz val="14"/>
      <color indexed="63"/>
      <name val="Calibri"/>
      <family val="2"/>
    </font>
    <font>
      <i/>
      <sz val="11"/>
      <color indexed="63"/>
      <name val="Calibri"/>
      <family val="2"/>
    </font>
    <font>
      <b/>
      <sz val="14"/>
      <color indexed="9"/>
      <name val="Calibri"/>
      <family val="2"/>
    </font>
    <font>
      <b/>
      <i/>
      <sz val="11"/>
      <color indexed="9"/>
      <name val="Calibri"/>
      <family val="2"/>
    </font>
    <font>
      <sz val="8"/>
      <color indexed="9"/>
      <name val="Calibri"/>
      <family val="2"/>
    </font>
    <font>
      <sz val="10"/>
      <color indexed="63"/>
      <name val="Arial"/>
      <family val="2"/>
    </font>
    <font>
      <sz val="11"/>
      <color indexed="42"/>
      <name val="Calibri"/>
      <family val="2"/>
    </font>
    <font>
      <b/>
      <sz val="18"/>
      <color indexed="63"/>
      <name val="Calibri"/>
      <family val="2"/>
    </font>
    <font>
      <b/>
      <sz val="23"/>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tint="-0.3499799966812134"/>
      <name val="Calibri"/>
      <family val="2"/>
    </font>
    <font>
      <sz val="11"/>
      <color theme="0" tint="-0.3499799966812134"/>
      <name val="Calibri"/>
      <family val="2"/>
    </font>
    <font>
      <b/>
      <sz val="16"/>
      <color theme="0"/>
      <name val="Calibri"/>
      <family val="2"/>
    </font>
    <font>
      <sz val="16"/>
      <color theme="0"/>
      <name val="Calibri"/>
      <family val="2"/>
    </font>
    <font>
      <sz val="16"/>
      <color rgb="FF30393C"/>
      <name val="Calibri"/>
      <family val="2"/>
    </font>
    <font>
      <sz val="11"/>
      <color rgb="FF30393C"/>
      <name val="Calibri"/>
      <family val="2"/>
    </font>
    <font>
      <b/>
      <sz val="14"/>
      <color rgb="FF30393C"/>
      <name val="Calibri"/>
      <family val="2"/>
    </font>
    <font>
      <b/>
      <sz val="11"/>
      <color rgb="FF30393C"/>
      <name val="Calibri"/>
      <family val="2"/>
    </font>
    <font>
      <b/>
      <sz val="16"/>
      <color rgb="FF30393C"/>
      <name val="Calibri"/>
      <family val="2"/>
    </font>
    <font>
      <sz val="14"/>
      <color rgb="FF30393C"/>
      <name val="Calibri"/>
      <family val="2"/>
    </font>
    <font>
      <i/>
      <sz val="11"/>
      <color rgb="FF30393C"/>
      <name val="Calibri"/>
      <family val="2"/>
    </font>
    <font>
      <b/>
      <sz val="14"/>
      <color theme="0"/>
      <name val="Calibri"/>
      <family val="2"/>
    </font>
    <font>
      <b/>
      <i/>
      <sz val="11"/>
      <color theme="0"/>
      <name val="Calibri"/>
      <family val="2"/>
    </font>
    <font>
      <sz val="8"/>
      <color theme="0"/>
      <name val="Calibri"/>
      <family val="2"/>
    </font>
    <font>
      <sz val="10"/>
      <color rgb="FF30393C"/>
      <name val="Arial"/>
      <family val="2"/>
    </font>
    <font>
      <b/>
      <sz val="23"/>
      <color rgb="FF30393C"/>
      <name val="Calibri"/>
      <family val="2"/>
    </font>
    <font>
      <b/>
      <sz val="18"/>
      <color rgb="FF30393C"/>
      <name val="Calibri"/>
      <family val="2"/>
    </font>
    <font>
      <sz val="11"/>
      <color rgb="FFCCFFCC"/>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0393C"/>
        <bgColor indexed="64"/>
      </patternFill>
    </fill>
    <fill>
      <patternFill patternType="solid">
        <fgColor theme="0" tint="-0.04997999966144562"/>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hair"/>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hair"/>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color indexed="63"/>
      </top>
      <bottom style="thin"/>
    </border>
    <border>
      <left style="hair"/>
      <right>
        <color indexed="63"/>
      </right>
      <top style="hair"/>
      <bottom style="hair"/>
    </border>
    <border>
      <left>
        <color indexed="63"/>
      </left>
      <right style="thin"/>
      <top style="hair"/>
      <bottom style="hair"/>
    </border>
    <border>
      <left style="thin"/>
      <right style="thin"/>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
      <left style="hair"/>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hair"/>
    </border>
    <border>
      <left style="hair"/>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style="thin"/>
      <bottom style="thin"/>
    </border>
    <border>
      <left style="hair"/>
      <right>
        <color indexed="63"/>
      </right>
      <top style="thin"/>
      <bottom style="hair"/>
    </border>
    <border>
      <left>
        <color indexed="63"/>
      </left>
      <right style="thin"/>
      <top style="thin"/>
      <bottom style="hair"/>
    </border>
    <border>
      <left>
        <color indexed="63"/>
      </left>
      <right>
        <color indexed="63"/>
      </right>
      <top>
        <color indexed="63"/>
      </top>
      <bottom style="double"/>
    </border>
    <border>
      <left>
        <color indexed="63"/>
      </left>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6">
    <xf numFmtId="0" fontId="0" fillId="0" borderId="0" xfId="0" applyAlignment="1">
      <alignment/>
    </xf>
    <xf numFmtId="0" fontId="21" fillId="0" borderId="0" xfId="0" applyFont="1" applyAlignment="1" applyProtection="1">
      <alignment vertical="center"/>
      <protection locked="0"/>
    </xf>
    <xf numFmtId="0" fontId="21" fillId="0" borderId="10"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22" fillId="0" borderId="0" xfId="0" applyFont="1" applyAlignment="1" applyProtection="1">
      <alignment vertical="center"/>
      <protection locked="0"/>
    </xf>
    <xf numFmtId="0" fontId="21" fillId="0" borderId="0" xfId="0" applyFont="1" applyBorder="1" applyAlignment="1" applyProtection="1">
      <alignment vertical="center"/>
      <protection/>
    </xf>
    <xf numFmtId="0" fontId="23" fillId="0" borderId="0" xfId="0" applyFont="1" applyAlignment="1" applyProtection="1">
      <alignment vertical="center"/>
      <protection locked="0"/>
    </xf>
    <xf numFmtId="0" fontId="24" fillId="0" borderId="11" xfId="0" applyFont="1" applyBorder="1" applyAlignment="1" applyProtection="1">
      <alignment horizontal="right" vertical="center"/>
      <protection locked="0"/>
    </xf>
    <xf numFmtId="0" fontId="24" fillId="0" borderId="12" xfId="0" applyFont="1" applyBorder="1" applyAlignment="1" applyProtection="1">
      <alignment horizontal="right" vertical="center"/>
      <protection locked="0"/>
    </xf>
    <xf numFmtId="0" fontId="21" fillId="0" borderId="10"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13" xfId="0" applyFont="1" applyBorder="1" applyAlignment="1" applyProtection="1">
      <alignment horizontal="center" vertical="center"/>
      <protection/>
    </xf>
    <xf numFmtId="0" fontId="21" fillId="0" borderId="0" xfId="0" applyFont="1" applyBorder="1" applyAlignment="1" applyProtection="1">
      <alignment horizontal="right" vertical="center"/>
      <protection/>
    </xf>
    <xf numFmtId="0" fontId="21" fillId="0" borderId="0" xfId="0" applyFont="1" applyAlignment="1" applyProtection="1">
      <alignment vertical="center"/>
      <protection/>
    </xf>
    <xf numFmtId="0" fontId="21" fillId="0" borderId="14" xfId="0" applyFont="1" applyBorder="1" applyAlignment="1" applyProtection="1">
      <alignment vertical="center"/>
      <protection locked="0"/>
    </xf>
    <xf numFmtId="0" fontId="61" fillId="0" borderId="14" xfId="0" applyFont="1" applyBorder="1" applyAlignment="1" applyProtection="1">
      <alignment vertical="center"/>
      <protection/>
    </xf>
    <xf numFmtId="0" fontId="62" fillId="0" borderId="14" xfId="0" applyFont="1" applyBorder="1" applyAlignment="1" applyProtection="1">
      <alignment vertical="center"/>
      <protection/>
    </xf>
    <xf numFmtId="0" fontId="27" fillId="0" borderId="14" xfId="0" applyFont="1" applyBorder="1" applyAlignment="1" applyProtection="1">
      <alignment vertical="center"/>
      <protection/>
    </xf>
    <xf numFmtId="0" fontId="23" fillId="0" borderId="0" xfId="0" applyFont="1" applyBorder="1" applyAlignment="1" applyProtection="1">
      <alignment horizontal="right" vertical="center"/>
      <protection hidden="1"/>
    </xf>
    <xf numFmtId="0" fontId="21" fillId="0" borderId="0" xfId="0" applyFont="1" applyFill="1" applyAlignment="1" applyProtection="1">
      <alignment vertical="center"/>
      <protection/>
    </xf>
    <xf numFmtId="0" fontId="27" fillId="0" borderId="0" xfId="0" applyFont="1" applyAlignment="1" applyProtection="1">
      <alignment vertical="center"/>
      <protection/>
    </xf>
    <xf numFmtId="0" fontId="21" fillId="0" borderId="15" xfId="0" applyFont="1" applyBorder="1" applyAlignment="1" applyProtection="1">
      <alignment vertical="center"/>
      <protection/>
    </xf>
    <xf numFmtId="0" fontId="28" fillId="0" borderId="15" xfId="0" applyFont="1" applyBorder="1" applyAlignment="1" applyProtection="1">
      <alignment horizontal="right" vertical="center"/>
      <protection/>
    </xf>
    <xf numFmtId="44" fontId="29" fillId="0" borderId="15" xfId="0" applyNumberFormat="1" applyFont="1" applyFill="1" applyBorder="1" applyAlignment="1" applyProtection="1">
      <alignment horizontal="center" vertical="center" wrapText="1"/>
      <protection/>
    </xf>
    <xf numFmtId="44" fontId="29" fillId="0" borderId="15" xfId="0" applyNumberFormat="1" applyFont="1" applyBorder="1" applyAlignment="1" applyProtection="1">
      <alignment horizontal="center" vertical="center" wrapText="1"/>
      <protection/>
    </xf>
    <xf numFmtId="0" fontId="28" fillId="0" borderId="14" xfId="0" applyFont="1" applyBorder="1" applyAlignment="1" applyProtection="1">
      <alignment horizontal="right" vertical="center"/>
      <protection/>
    </xf>
    <xf numFmtId="44" fontId="29" fillId="0" borderId="14" xfId="0" applyNumberFormat="1" applyFont="1" applyFill="1" applyBorder="1" applyAlignment="1" applyProtection="1">
      <alignment horizontal="center" vertical="center" wrapText="1"/>
      <protection/>
    </xf>
    <xf numFmtId="44" fontId="29" fillId="0" borderId="14" xfId="0" applyNumberFormat="1" applyFont="1" applyBorder="1" applyAlignment="1" applyProtection="1">
      <alignment horizontal="center" vertical="center" wrapText="1"/>
      <protection/>
    </xf>
    <xf numFmtId="44" fontId="21" fillId="0" borderId="16" xfId="0" applyNumberFormat="1" applyFont="1" applyFill="1" applyBorder="1" applyAlignment="1" applyProtection="1">
      <alignment vertical="center"/>
      <protection/>
    </xf>
    <xf numFmtId="44" fontId="21" fillId="0" borderId="14" xfId="0" applyNumberFormat="1" applyFont="1" applyFill="1" applyBorder="1" applyAlignment="1" applyProtection="1">
      <alignment vertical="center"/>
      <protection/>
    </xf>
    <xf numFmtId="44" fontId="27" fillId="0" borderId="14" xfId="0" applyNumberFormat="1" applyFont="1" applyBorder="1" applyAlignment="1" applyProtection="1">
      <alignment vertical="center"/>
      <protection/>
    </xf>
    <xf numFmtId="44" fontId="27" fillId="0" borderId="14" xfId="0" applyNumberFormat="1" applyFont="1" applyFill="1" applyBorder="1" applyAlignment="1" applyProtection="1">
      <alignment vertical="center"/>
      <protection/>
    </xf>
    <xf numFmtId="44" fontId="21" fillId="0" borderId="14" xfId="0" applyNumberFormat="1" applyFont="1" applyBorder="1" applyAlignment="1" applyProtection="1">
      <alignment vertical="center"/>
      <protection/>
    </xf>
    <xf numFmtId="0" fontId="30" fillId="0" borderId="14" xfId="0" applyFont="1" applyBorder="1" applyAlignment="1" applyProtection="1">
      <alignment vertical="center"/>
      <protection/>
    </xf>
    <xf numFmtId="7" fontId="62" fillId="0" borderId="16" xfId="0" applyNumberFormat="1" applyFont="1" applyFill="1" applyBorder="1" applyAlignment="1" applyProtection="1">
      <alignment horizontal="left" vertical="center"/>
      <protection/>
    </xf>
    <xf numFmtId="7" fontId="62" fillId="0" borderId="14" xfId="0" applyNumberFormat="1" applyFont="1" applyFill="1" applyBorder="1" applyAlignment="1" applyProtection="1">
      <alignment horizontal="left" vertical="center"/>
      <protection/>
    </xf>
    <xf numFmtId="0" fontId="63" fillId="33" borderId="17" xfId="0" applyFont="1" applyFill="1" applyBorder="1" applyAlignment="1" applyProtection="1">
      <alignment horizontal="right" vertical="center"/>
      <protection locked="0"/>
    </xf>
    <xf numFmtId="0" fontId="63" fillId="33" borderId="18" xfId="0" applyFont="1" applyFill="1" applyBorder="1" applyAlignment="1" applyProtection="1">
      <alignment horizontal="right" vertical="center"/>
      <protection locked="0"/>
    </xf>
    <xf numFmtId="0" fontId="64" fillId="33" borderId="19" xfId="0" applyFont="1" applyFill="1" applyBorder="1" applyAlignment="1" applyProtection="1">
      <alignment horizontal="right" vertical="center"/>
      <protection/>
    </xf>
    <xf numFmtId="0" fontId="63" fillId="33" borderId="20" xfId="0" applyFont="1" applyFill="1" applyBorder="1" applyAlignment="1" applyProtection="1">
      <alignment horizontal="left" vertical="center"/>
      <protection/>
    </xf>
    <xf numFmtId="0" fontId="64" fillId="33" borderId="20" xfId="0" applyFont="1" applyFill="1" applyBorder="1" applyAlignment="1" applyProtection="1">
      <alignment horizontal="right" vertical="center"/>
      <protection/>
    </xf>
    <xf numFmtId="0" fontId="65" fillId="0" borderId="10" xfId="0" applyFont="1" applyBorder="1" applyAlignment="1" applyProtection="1">
      <alignment vertical="center"/>
      <protection locked="0"/>
    </xf>
    <xf numFmtId="0" fontId="66" fillId="0" borderId="0" xfId="0" applyFont="1" applyAlignment="1" applyProtection="1">
      <alignment vertical="center"/>
      <protection locked="0"/>
    </xf>
    <xf numFmtId="0" fontId="67" fillId="0" borderId="0" xfId="0" applyFont="1" applyBorder="1" applyAlignment="1" applyProtection="1">
      <alignment vertical="center"/>
      <protection locked="0"/>
    </xf>
    <xf numFmtId="0" fontId="68" fillId="0" borderId="0" xfId="0" applyFont="1" applyBorder="1" applyAlignment="1" applyProtection="1">
      <alignment vertical="center"/>
      <protection/>
    </xf>
    <xf numFmtId="0" fontId="66" fillId="0" borderId="0" xfId="0" applyFont="1" applyBorder="1" applyAlignment="1" applyProtection="1">
      <alignment vertical="center"/>
      <protection/>
    </xf>
    <xf numFmtId="0" fontId="66" fillId="0" borderId="13" xfId="0" applyFont="1" applyBorder="1" applyAlignment="1" applyProtection="1">
      <alignment vertical="center"/>
      <protection/>
    </xf>
    <xf numFmtId="0" fontId="68" fillId="0" borderId="0" xfId="0" applyFont="1" applyBorder="1" applyAlignment="1" applyProtection="1">
      <alignment vertical="center"/>
      <protection locked="0"/>
    </xf>
    <xf numFmtId="0" fontId="66" fillId="0" borderId="0" xfId="0" applyFont="1" applyBorder="1" applyAlignment="1" applyProtection="1">
      <alignment vertical="center"/>
      <protection locked="0"/>
    </xf>
    <xf numFmtId="0" fontId="69" fillId="0" borderId="0" xfId="0" applyFont="1" applyBorder="1" applyAlignment="1" applyProtection="1">
      <alignment vertical="center"/>
      <protection/>
    </xf>
    <xf numFmtId="0" fontId="70" fillId="0" borderId="0" xfId="0" applyFont="1" applyBorder="1" applyAlignment="1" applyProtection="1">
      <alignment horizontal="center" vertical="center" wrapText="1"/>
      <protection/>
    </xf>
    <xf numFmtId="0" fontId="69" fillId="0" borderId="19" xfId="0" applyFont="1" applyBorder="1" applyAlignment="1" applyProtection="1">
      <alignment horizontal="left" vertical="center"/>
      <protection locked="0"/>
    </xf>
    <xf numFmtId="2" fontId="65" fillId="0" borderId="21" xfId="0" applyNumberFormat="1" applyFont="1" applyFill="1" applyBorder="1" applyAlignment="1" applyProtection="1">
      <alignment vertical="center"/>
      <protection/>
    </xf>
    <xf numFmtId="0" fontId="65" fillId="0" borderId="0" xfId="0" applyFont="1" applyBorder="1" applyAlignment="1" applyProtection="1">
      <alignment vertical="center"/>
      <protection locked="0"/>
    </xf>
    <xf numFmtId="0" fontId="65" fillId="0" borderId="13" xfId="0" applyFont="1" applyBorder="1" applyAlignment="1" applyProtection="1">
      <alignment vertical="center"/>
      <protection locked="0"/>
    </xf>
    <xf numFmtId="0" fontId="65" fillId="0" borderId="0" xfId="0" applyFont="1" applyBorder="1" applyAlignment="1" applyProtection="1">
      <alignment vertical="center"/>
      <protection/>
    </xf>
    <xf numFmtId="0" fontId="69" fillId="0" borderId="19" xfId="0" applyFont="1" applyBorder="1" applyAlignment="1" applyProtection="1">
      <alignment horizontal="right" vertical="center"/>
      <protection locked="0"/>
    </xf>
    <xf numFmtId="0" fontId="69" fillId="0" borderId="0" xfId="0" applyFont="1" applyBorder="1" applyAlignment="1" applyProtection="1">
      <alignment horizontal="right" vertical="center"/>
      <protection locked="0"/>
    </xf>
    <xf numFmtId="0" fontId="66" fillId="0" borderId="10" xfId="0" applyFont="1" applyBorder="1" applyAlignment="1" applyProtection="1">
      <alignment vertical="center"/>
      <protection locked="0"/>
    </xf>
    <xf numFmtId="0" fontId="69" fillId="0" borderId="20" xfId="0" applyFont="1" applyBorder="1" applyAlignment="1" applyProtection="1">
      <alignment horizontal="right" vertical="center"/>
      <protection locked="0"/>
    </xf>
    <xf numFmtId="0" fontId="65" fillId="0" borderId="20" xfId="0" applyFont="1" applyBorder="1" applyAlignment="1" applyProtection="1">
      <alignment vertical="center"/>
      <protection locked="0"/>
    </xf>
    <xf numFmtId="0" fontId="65" fillId="0" borderId="20" xfId="0" applyFont="1" applyBorder="1" applyAlignment="1" applyProtection="1">
      <alignment horizontal="right" vertical="center"/>
      <protection locked="0"/>
    </xf>
    <xf numFmtId="0" fontId="65" fillId="0" borderId="0" xfId="0" applyFont="1" applyBorder="1" applyAlignment="1" applyProtection="1">
      <alignment horizontal="right" vertical="center"/>
      <protection locked="0"/>
    </xf>
    <xf numFmtId="2" fontId="65" fillId="0" borderId="0" xfId="0" applyNumberFormat="1" applyFont="1" applyFill="1" applyBorder="1" applyAlignment="1" applyProtection="1">
      <alignment vertical="center"/>
      <protection/>
    </xf>
    <xf numFmtId="2" fontId="65" fillId="0" borderId="13" xfId="0" applyNumberFormat="1" applyFont="1" applyFill="1" applyBorder="1" applyAlignment="1" applyProtection="1">
      <alignment vertical="center"/>
      <protection/>
    </xf>
    <xf numFmtId="0" fontId="65" fillId="0" borderId="22" xfId="0" applyFont="1" applyBorder="1" applyAlignment="1" applyProtection="1">
      <alignment vertical="center"/>
      <protection locked="0"/>
    </xf>
    <xf numFmtId="0" fontId="65" fillId="0" borderId="23" xfId="0" applyFont="1" applyBorder="1" applyAlignment="1" applyProtection="1">
      <alignment vertical="center"/>
      <protection locked="0"/>
    </xf>
    <xf numFmtId="0" fontId="65" fillId="0" borderId="24" xfId="0" applyFont="1" applyBorder="1" applyAlignment="1" applyProtection="1">
      <alignment vertical="center"/>
      <protection locked="0"/>
    </xf>
    <xf numFmtId="2" fontId="45" fillId="33" borderId="10" xfId="0" applyNumberFormat="1" applyFont="1" applyFill="1" applyBorder="1" applyAlignment="1" applyProtection="1">
      <alignment vertical="center"/>
      <protection/>
    </xf>
    <xf numFmtId="2" fontId="45" fillId="33" borderId="13" xfId="0" applyNumberFormat="1" applyFont="1" applyFill="1" applyBorder="1" applyAlignment="1" applyProtection="1">
      <alignment vertical="center"/>
      <protection/>
    </xf>
    <xf numFmtId="2" fontId="45" fillId="33" borderId="19" xfId="0" applyNumberFormat="1" applyFont="1" applyFill="1" applyBorder="1" applyAlignment="1" applyProtection="1">
      <alignment vertical="center"/>
      <protection/>
    </xf>
    <xf numFmtId="2" fontId="45" fillId="33" borderId="25" xfId="0" applyNumberFormat="1" applyFont="1" applyFill="1" applyBorder="1" applyAlignment="1" applyProtection="1">
      <alignment vertical="center"/>
      <protection/>
    </xf>
    <xf numFmtId="2" fontId="65" fillId="34" borderId="26" xfId="0" applyNumberFormat="1" applyFont="1" applyFill="1" applyBorder="1" applyAlignment="1" applyProtection="1">
      <alignment vertical="center"/>
      <protection locked="0"/>
    </xf>
    <xf numFmtId="2" fontId="65" fillId="34" borderId="27" xfId="0" applyNumberFormat="1" applyFont="1" applyFill="1" applyBorder="1" applyAlignment="1" applyProtection="1">
      <alignment vertical="center"/>
      <protection locked="0"/>
    </xf>
    <xf numFmtId="0" fontId="66" fillId="0" borderId="16" xfId="0" applyFont="1" applyBorder="1" applyAlignment="1" applyProtection="1">
      <alignment vertical="center"/>
      <protection locked="0"/>
    </xf>
    <xf numFmtId="0" fontId="66" fillId="0" borderId="14" xfId="0" applyFont="1" applyBorder="1" applyAlignment="1" applyProtection="1">
      <alignment vertical="center"/>
      <protection locked="0"/>
    </xf>
    <xf numFmtId="0" fontId="68" fillId="0" borderId="14" xfId="0" applyFont="1" applyBorder="1" applyAlignment="1" applyProtection="1">
      <alignment vertical="center"/>
      <protection locked="0"/>
    </xf>
    <xf numFmtId="0" fontId="68" fillId="0" borderId="14" xfId="0" applyFont="1" applyBorder="1" applyAlignment="1" applyProtection="1">
      <alignment horizontal="center" vertical="center" wrapText="1"/>
      <protection/>
    </xf>
    <xf numFmtId="0" fontId="68" fillId="0" borderId="14" xfId="0" applyFont="1" applyBorder="1" applyAlignment="1" applyProtection="1">
      <alignment vertical="center"/>
      <protection/>
    </xf>
    <xf numFmtId="0" fontId="66" fillId="0" borderId="0" xfId="0" applyFont="1" applyAlignment="1" applyProtection="1">
      <alignment vertical="center"/>
      <protection/>
    </xf>
    <xf numFmtId="0" fontId="66" fillId="0" borderId="14" xfId="0" applyFont="1" applyBorder="1" applyAlignment="1" applyProtection="1">
      <alignment horizontal="right" vertical="center" wrapText="1"/>
      <protection/>
    </xf>
    <xf numFmtId="0" fontId="71" fillId="0" borderId="14" xfId="0" applyFont="1" applyBorder="1" applyAlignment="1" applyProtection="1">
      <alignment horizontal="center" vertical="center" wrapText="1"/>
      <protection/>
    </xf>
    <xf numFmtId="0" fontId="68" fillId="0" borderId="14" xfId="0" applyFont="1" applyFill="1" applyBorder="1" applyAlignment="1" applyProtection="1">
      <alignment horizontal="center" vertical="center" wrapText="1"/>
      <protection/>
    </xf>
    <xf numFmtId="0" fontId="66" fillId="0" borderId="28" xfId="0" applyFont="1" applyBorder="1" applyAlignment="1" applyProtection="1">
      <alignment vertical="center"/>
      <protection/>
    </xf>
    <xf numFmtId="0" fontId="71" fillId="0" borderId="28" xfId="0" applyFont="1" applyBorder="1" applyAlignment="1" applyProtection="1">
      <alignment horizontal="right" vertical="center"/>
      <protection/>
    </xf>
    <xf numFmtId="44" fontId="71" fillId="0" borderId="28" xfId="0" applyNumberFormat="1" applyFont="1" applyBorder="1" applyAlignment="1" applyProtection="1">
      <alignment horizontal="center" vertical="center" wrapText="1"/>
      <protection/>
    </xf>
    <xf numFmtId="44" fontId="71" fillId="0" borderId="28" xfId="0" applyNumberFormat="1" applyFont="1" applyFill="1" applyBorder="1" applyAlignment="1" applyProtection="1">
      <alignment horizontal="center" vertical="center" wrapText="1"/>
      <protection/>
    </xf>
    <xf numFmtId="0" fontId="66" fillId="0" borderId="14" xfId="0" applyFont="1" applyFill="1" applyBorder="1" applyAlignment="1" applyProtection="1">
      <alignment vertical="center"/>
      <protection locked="0"/>
    </xf>
    <xf numFmtId="0" fontId="67" fillId="0" borderId="14" xfId="0" applyFont="1" applyBorder="1" applyAlignment="1" applyProtection="1">
      <alignment vertical="center"/>
      <protection/>
    </xf>
    <xf numFmtId="44" fontId="68" fillId="0" borderId="14" xfId="0" applyNumberFormat="1" applyFont="1" applyBorder="1" applyAlignment="1" applyProtection="1">
      <alignment vertical="center"/>
      <protection/>
    </xf>
    <xf numFmtId="44" fontId="68" fillId="0" borderId="14" xfId="0" applyNumberFormat="1" applyFont="1" applyFill="1" applyBorder="1" applyAlignment="1" applyProtection="1">
      <alignment vertical="center"/>
      <protection/>
    </xf>
    <xf numFmtId="0" fontId="72" fillId="33" borderId="14" xfId="0" applyFont="1" applyFill="1" applyBorder="1" applyAlignment="1" applyProtection="1">
      <alignment vertical="center"/>
      <protection/>
    </xf>
    <xf numFmtId="0" fontId="48" fillId="33" borderId="14" xfId="0" applyFont="1" applyFill="1" applyBorder="1" applyAlignment="1" applyProtection="1">
      <alignment vertical="center"/>
      <protection/>
    </xf>
    <xf numFmtId="44" fontId="48" fillId="33" borderId="14" xfId="0" applyNumberFormat="1" applyFont="1" applyFill="1" applyBorder="1" applyAlignment="1" applyProtection="1">
      <alignment vertical="center"/>
      <protection/>
    </xf>
    <xf numFmtId="0" fontId="45" fillId="33" borderId="0" xfId="0" applyFont="1" applyFill="1" applyAlignment="1" applyProtection="1">
      <alignment vertical="center"/>
      <protection/>
    </xf>
    <xf numFmtId="44" fontId="73" fillId="33" borderId="28" xfId="0" applyNumberFormat="1" applyFont="1" applyFill="1" applyBorder="1" applyAlignment="1" applyProtection="1">
      <alignment vertical="center"/>
      <protection/>
    </xf>
    <xf numFmtId="44" fontId="73" fillId="33" borderId="15" xfId="0" applyNumberFormat="1" applyFont="1" applyFill="1" applyBorder="1" applyAlignment="1" applyProtection="1">
      <alignment vertical="center"/>
      <protection/>
    </xf>
    <xf numFmtId="44" fontId="73" fillId="33" borderId="18" xfId="0" applyNumberFormat="1" applyFont="1" applyFill="1" applyBorder="1" applyAlignment="1" applyProtection="1">
      <alignment vertical="center"/>
      <protection/>
    </xf>
    <xf numFmtId="44" fontId="48" fillId="33" borderId="16" xfId="0" applyNumberFormat="1" applyFont="1" applyFill="1" applyBorder="1" applyAlignment="1" applyProtection="1">
      <alignment vertical="center"/>
      <protection/>
    </xf>
    <xf numFmtId="0" fontId="48" fillId="33" borderId="14" xfId="0" applyFont="1" applyFill="1" applyBorder="1" applyAlignment="1" applyProtection="1">
      <alignment horizontal="right" vertical="center" wrapText="1"/>
      <protection/>
    </xf>
    <xf numFmtId="0" fontId="48" fillId="33" borderId="14" xfId="0" applyFont="1" applyFill="1" applyBorder="1" applyAlignment="1" applyProtection="1">
      <alignment horizontal="center" vertical="center" wrapText="1"/>
      <protection/>
    </xf>
    <xf numFmtId="169" fontId="74" fillId="33" borderId="14" xfId="0" applyNumberFormat="1" applyFont="1" applyFill="1" applyBorder="1" applyAlignment="1" applyProtection="1">
      <alignment horizontal="center" vertical="center" wrapText="1"/>
      <protection/>
    </xf>
    <xf numFmtId="0" fontId="45" fillId="33" borderId="14" xfId="0" applyFont="1" applyFill="1" applyBorder="1" applyAlignment="1" applyProtection="1">
      <alignment horizontal="center" vertical="center" wrapText="1"/>
      <protection/>
    </xf>
    <xf numFmtId="0" fontId="66" fillId="35" borderId="14" xfId="0" applyFont="1" applyFill="1" applyBorder="1" applyAlignment="1" applyProtection="1">
      <alignment horizontal="right" vertical="center" wrapText="1"/>
      <protection/>
    </xf>
    <xf numFmtId="0" fontId="71" fillId="35" borderId="14" xfId="0" applyFont="1" applyFill="1" applyBorder="1" applyAlignment="1" applyProtection="1">
      <alignment horizontal="center" vertical="center" wrapText="1"/>
      <protection/>
    </xf>
    <xf numFmtId="0" fontId="68" fillId="35" borderId="14" xfId="0" applyFont="1" applyFill="1" applyBorder="1" applyAlignment="1" applyProtection="1">
      <alignment horizontal="center" vertical="center" wrapText="1"/>
      <protection/>
    </xf>
    <xf numFmtId="0" fontId="48" fillId="35" borderId="14" xfId="0" applyFont="1" applyFill="1" applyBorder="1" applyAlignment="1" applyProtection="1">
      <alignment vertical="center"/>
      <protection/>
    </xf>
    <xf numFmtId="0" fontId="66" fillId="35" borderId="0" xfId="0" applyFont="1" applyFill="1" applyAlignment="1" applyProtection="1">
      <alignment vertical="center"/>
      <protection/>
    </xf>
    <xf numFmtId="0" fontId="72" fillId="33" borderId="14" xfId="0" applyFont="1" applyFill="1" applyBorder="1" applyAlignment="1" applyProtection="1">
      <alignment vertical="center" wrapText="1"/>
      <protection/>
    </xf>
    <xf numFmtId="0" fontId="72" fillId="33" borderId="14" xfId="0" applyFont="1" applyFill="1" applyBorder="1" applyAlignment="1" applyProtection="1">
      <alignment vertical="center"/>
      <protection locked="0"/>
    </xf>
    <xf numFmtId="0" fontId="75" fillId="0" borderId="0" xfId="0" applyFont="1" applyAlignment="1">
      <alignment/>
    </xf>
    <xf numFmtId="0" fontId="65" fillId="0" borderId="10" xfId="0" applyFont="1" applyBorder="1" applyAlignment="1" applyProtection="1">
      <alignment vertical="center"/>
      <protection/>
    </xf>
    <xf numFmtId="0" fontId="67" fillId="0" borderId="0" xfId="0" applyFont="1" applyBorder="1" applyAlignment="1" applyProtection="1">
      <alignment vertical="center"/>
      <protection/>
    </xf>
    <xf numFmtId="0" fontId="69" fillId="0" borderId="11" xfId="0" applyFont="1" applyBorder="1" applyAlignment="1" applyProtection="1">
      <alignment horizontal="right" vertical="center"/>
      <protection/>
    </xf>
    <xf numFmtId="0" fontId="69" fillId="0" borderId="12" xfId="0" applyFont="1" applyBorder="1" applyAlignment="1" applyProtection="1">
      <alignment horizontal="right" vertical="center"/>
      <protection/>
    </xf>
    <xf numFmtId="0" fontId="69" fillId="0" borderId="19" xfId="0" applyFont="1" applyBorder="1" applyAlignment="1" applyProtection="1">
      <alignment horizontal="left" vertical="center"/>
      <protection/>
    </xf>
    <xf numFmtId="0" fontId="65" fillId="0" borderId="13" xfId="0" applyFont="1" applyBorder="1" applyAlignment="1" applyProtection="1">
      <alignment vertical="center"/>
      <protection/>
    </xf>
    <xf numFmtId="0" fontId="69" fillId="0" borderId="19" xfId="0" applyFont="1" applyBorder="1" applyAlignment="1" applyProtection="1">
      <alignment horizontal="right" vertical="center"/>
      <protection/>
    </xf>
    <xf numFmtId="0" fontId="69" fillId="0" borderId="0" xfId="0" applyFont="1" applyBorder="1" applyAlignment="1" applyProtection="1">
      <alignment horizontal="right" vertical="center"/>
      <protection/>
    </xf>
    <xf numFmtId="0" fontId="66" fillId="0" borderId="10" xfId="0" applyFont="1" applyBorder="1" applyAlignment="1" applyProtection="1">
      <alignment vertical="center"/>
      <protection/>
    </xf>
    <xf numFmtId="0" fontId="69" fillId="0" borderId="20" xfId="0" applyFont="1" applyBorder="1" applyAlignment="1" applyProtection="1">
      <alignment horizontal="right" vertical="center"/>
      <protection/>
    </xf>
    <xf numFmtId="0" fontId="65" fillId="0" borderId="20" xfId="0" applyFont="1" applyBorder="1" applyAlignment="1" applyProtection="1">
      <alignment vertical="center"/>
      <protection/>
    </xf>
    <xf numFmtId="0" fontId="65" fillId="0" borderId="20" xfId="0" applyFont="1" applyBorder="1" applyAlignment="1" applyProtection="1">
      <alignment horizontal="right" vertical="center"/>
      <protection/>
    </xf>
    <xf numFmtId="0" fontId="65" fillId="0" borderId="0" xfId="0" applyFont="1" applyBorder="1" applyAlignment="1" applyProtection="1">
      <alignment horizontal="right" vertical="center"/>
      <protection/>
    </xf>
    <xf numFmtId="0" fontId="66" fillId="0" borderId="10" xfId="0" applyFont="1" applyBorder="1" applyAlignment="1" applyProtection="1">
      <alignment horizontal="center" vertical="center"/>
      <protection hidden="1"/>
    </xf>
    <xf numFmtId="0" fontId="65" fillId="0" borderId="0" xfId="0" applyFont="1" applyBorder="1" applyAlignment="1" applyProtection="1">
      <alignment horizontal="right" vertical="center"/>
      <protection hidden="1"/>
    </xf>
    <xf numFmtId="0" fontId="66" fillId="0" borderId="0" xfId="0" applyFont="1" applyBorder="1" applyAlignment="1" applyProtection="1">
      <alignment horizontal="center" vertical="center"/>
      <protection hidden="1"/>
    </xf>
    <xf numFmtId="0" fontId="66" fillId="0" borderId="13" xfId="0" applyFont="1" applyBorder="1" applyAlignment="1" applyProtection="1">
      <alignment horizontal="center" vertical="center"/>
      <protection/>
    </xf>
    <xf numFmtId="0" fontId="66" fillId="0" borderId="0" xfId="0" applyFont="1" applyBorder="1" applyAlignment="1" applyProtection="1">
      <alignment vertical="center"/>
      <protection hidden="1"/>
    </xf>
    <xf numFmtId="0" fontId="66" fillId="0" borderId="0" xfId="0" applyFont="1" applyBorder="1" applyAlignment="1" applyProtection="1">
      <alignment horizontal="right" vertical="center"/>
      <protection hidden="1"/>
    </xf>
    <xf numFmtId="0" fontId="63" fillId="33" borderId="17" xfId="0" applyFont="1" applyFill="1" applyBorder="1" applyAlignment="1" applyProtection="1">
      <alignment horizontal="right" vertical="center"/>
      <protection/>
    </xf>
    <xf numFmtId="0" fontId="63" fillId="33" borderId="18" xfId="0" applyFont="1" applyFill="1" applyBorder="1" applyAlignment="1" applyProtection="1">
      <alignment horizontal="right" vertical="center"/>
      <protection/>
    </xf>
    <xf numFmtId="0" fontId="48" fillId="0" borderId="0" xfId="0" applyFont="1" applyAlignment="1" applyProtection="1">
      <alignment vertical="center"/>
      <protection/>
    </xf>
    <xf numFmtId="44" fontId="21" fillId="35" borderId="16" xfId="0" applyNumberFormat="1" applyFont="1" applyFill="1" applyBorder="1" applyAlignment="1" applyProtection="1">
      <alignment vertical="center"/>
      <protection locked="0"/>
    </xf>
    <xf numFmtId="44" fontId="21" fillId="35" borderId="14" xfId="0" applyNumberFormat="1" applyFont="1" applyFill="1" applyBorder="1" applyAlignment="1" applyProtection="1">
      <alignment vertical="center"/>
      <protection locked="0"/>
    </xf>
    <xf numFmtId="44" fontId="71" fillId="35" borderId="28" xfId="0" applyNumberFormat="1" applyFont="1" applyFill="1" applyBorder="1" applyAlignment="1" applyProtection="1">
      <alignment horizontal="center" vertical="center" wrapText="1"/>
      <protection locked="0"/>
    </xf>
    <xf numFmtId="2" fontId="65" fillId="0" borderId="21" xfId="0" applyNumberFormat="1" applyFont="1" applyFill="1" applyBorder="1" applyAlignment="1" applyProtection="1">
      <alignment vertical="center"/>
      <protection/>
    </xf>
    <xf numFmtId="2" fontId="65" fillId="0" borderId="25" xfId="0" applyNumberFormat="1" applyFont="1" applyFill="1" applyBorder="1" applyAlignment="1" applyProtection="1">
      <alignment vertical="center"/>
      <protection/>
    </xf>
    <xf numFmtId="2" fontId="65" fillId="34" borderId="26" xfId="0" applyNumberFormat="1" applyFont="1" applyFill="1" applyBorder="1" applyAlignment="1" applyProtection="1">
      <alignment vertical="center"/>
      <protection locked="0"/>
    </xf>
    <xf numFmtId="2" fontId="65" fillId="34" borderId="27" xfId="0" applyNumberFormat="1" applyFont="1" applyFill="1" applyBorder="1" applyAlignment="1" applyProtection="1">
      <alignment vertical="center"/>
      <protection locked="0"/>
    </xf>
    <xf numFmtId="2" fontId="65" fillId="0" borderId="29" xfId="0" applyNumberFormat="1" applyFont="1" applyFill="1" applyBorder="1" applyAlignment="1" applyProtection="1">
      <alignment horizontal="center" vertical="center" wrapText="1"/>
      <protection hidden="1"/>
    </xf>
    <xf numFmtId="2" fontId="65" fillId="0" borderId="12" xfId="0" applyNumberFormat="1" applyFont="1" applyFill="1" applyBorder="1" applyAlignment="1" applyProtection="1">
      <alignment horizontal="center" vertical="center" wrapText="1"/>
      <protection hidden="1"/>
    </xf>
    <xf numFmtId="2" fontId="65" fillId="0" borderId="30" xfId="0" applyNumberFormat="1" applyFont="1" applyFill="1" applyBorder="1" applyAlignment="1" applyProtection="1">
      <alignment horizontal="center" vertical="center" wrapText="1"/>
      <protection hidden="1"/>
    </xf>
    <xf numFmtId="2" fontId="65" fillId="0" borderId="31" xfId="0" applyNumberFormat="1" applyFont="1" applyFill="1" applyBorder="1" applyAlignment="1" applyProtection="1">
      <alignment horizontal="center" vertical="center" wrapText="1"/>
      <protection hidden="1"/>
    </xf>
    <xf numFmtId="2" fontId="65" fillId="0" borderId="32" xfId="0" applyNumberFormat="1" applyFont="1" applyFill="1" applyBorder="1" applyAlignment="1" applyProtection="1">
      <alignment horizontal="center" vertical="center" wrapText="1"/>
      <protection hidden="1"/>
    </xf>
    <xf numFmtId="2" fontId="65" fillId="0" borderId="33" xfId="0" applyNumberFormat="1" applyFont="1" applyFill="1" applyBorder="1" applyAlignment="1" applyProtection="1">
      <alignment horizontal="center" vertical="center" wrapText="1"/>
      <protection hidden="1"/>
    </xf>
    <xf numFmtId="0" fontId="65" fillId="0" borderId="22" xfId="0" applyFont="1" applyBorder="1" applyAlignment="1" applyProtection="1">
      <alignment horizontal="left" vertical="center"/>
      <protection locked="0"/>
    </xf>
    <xf numFmtId="0" fontId="65" fillId="0" borderId="23" xfId="0" applyFont="1" applyBorder="1" applyAlignment="1" applyProtection="1">
      <alignment horizontal="left" vertical="center"/>
      <protection locked="0"/>
    </xf>
    <xf numFmtId="0" fontId="65" fillId="0" borderId="24" xfId="0" applyFont="1" applyBorder="1" applyAlignment="1" applyProtection="1">
      <alignment horizontal="left" vertical="center"/>
      <protection locked="0"/>
    </xf>
    <xf numFmtId="2" fontId="65" fillId="34" borderId="26" xfId="0" applyNumberFormat="1" applyFont="1" applyFill="1" applyBorder="1" applyAlignment="1" applyProtection="1">
      <alignment horizontal="center" vertical="center"/>
      <protection locked="0"/>
    </xf>
    <xf numFmtId="2" fontId="65" fillId="34" borderId="27" xfId="0" applyNumberFormat="1" applyFont="1" applyFill="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34" xfId="0" applyFont="1" applyBorder="1" applyAlignment="1" applyProtection="1">
      <alignment horizontal="center" vertical="center"/>
      <protection locked="0"/>
    </xf>
    <xf numFmtId="2" fontId="65" fillId="0" borderId="22" xfId="0" applyNumberFormat="1" applyFont="1" applyFill="1" applyBorder="1" applyAlignment="1" applyProtection="1">
      <alignment vertical="center"/>
      <protection locked="0"/>
    </xf>
    <xf numFmtId="2" fontId="65" fillId="0" borderId="27" xfId="0" applyNumberFormat="1" applyFont="1" applyFill="1" applyBorder="1" applyAlignment="1" applyProtection="1">
      <alignment vertical="center"/>
      <protection locked="0"/>
    </xf>
    <xf numFmtId="0" fontId="70" fillId="0" borderId="22" xfId="0" applyFont="1" applyBorder="1" applyAlignment="1" applyProtection="1">
      <alignment horizontal="center" vertical="center"/>
      <protection locked="0"/>
    </xf>
    <xf numFmtId="0" fontId="70" fillId="0" borderId="23" xfId="0" applyFont="1" applyBorder="1" applyAlignment="1" applyProtection="1">
      <alignment horizontal="center" vertical="center"/>
      <protection locked="0"/>
    </xf>
    <xf numFmtId="0" fontId="70" fillId="0" borderId="24" xfId="0" applyFont="1" applyBorder="1" applyAlignment="1" applyProtection="1">
      <alignment horizontal="center" vertical="center"/>
      <protection locked="0"/>
    </xf>
    <xf numFmtId="2" fontId="64" fillId="33" borderId="35" xfId="0" applyNumberFormat="1" applyFont="1" applyFill="1" applyBorder="1" applyAlignment="1" applyProtection="1">
      <alignment vertical="center"/>
      <protection/>
    </xf>
    <xf numFmtId="2" fontId="64" fillId="33" borderId="36" xfId="0" applyNumberFormat="1" applyFont="1" applyFill="1" applyBorder="1" applyAlignment="1" applyProtection="1">
      <alignment vertical="center"/>
      <protection/>
    </xf>
    <xf numFmtId="2" fontId="48" fillId="33" borderId="37" xfId="0" applyNumberFormat="1" applyFont="1" applyFill="1" applyBorder="1" applyAlignment="1" applyProtection="1">
      <alignment vertical="center"/>
      <protection/>
    </xf>
    <xf numFmtId="2" fontId="48" fillId="33" borderId="38" xfId="0" applyNumberFormat="1" applyFont="1" applyFill="1" applyBorder="1" applyAlignment="1" applyProtection="1">
      <alignment vertical="center"/>
      <protection/>
    </xf>
    <xf numFmtId="0" fontId="70" fillId="0" borderId="0" xfId="0" applyFont="1" applyBorder="1" applyAlignment="1" applyProtection="1">
      <alignment horizontal="center" vertical="center" wrapText="1"/>
      <protection/>
    </xf>
    <xf numFmtId="2" fontId="23" fillId="34" borderId="26" xfId="0" applyNumberFormat="1" applyFont="1" applyFill="1" applyBorder="1" applyAlignment="1" applyProtection="1">
      <alignment vertical="center"/>
      <protection locked="0"/>
    </xf>
    <xf numFmtId="2" fontId="23" fillId="34" borderId="27" xfId="0" applyNumberFormat="1" applyFont="1" applyFill="1" applyBorder="1" applyAlignment="1" applyProtection="1">
      <alignment vertical="center"/>
      <protection locked="0"/>
    </xf>
    <xf numFmtId="2" fontId="65" fillId="34" borderId="31" xfId="0" applyNumberFormat="1" applyFont="1" applyFill="1" applyBorder="1" applyAlignment="1" applyProtection="1">
      <alignment vertical="center"/>
      <protection locked="0"/>
    </xf>
    <xf numFmtId="2" fontId="65" fillId="34" borderId="39" xfId="0" applyNumberFormat="1" applyFont="1" applyFill="1" applyBorder="1" applyAlignment="1" applyProtection="1">
      <alignment vertical="center"/>
      <protection locked="0"/>
    </xf>
    <xf numFmtId="2" fontId="65" fillId="34" borderId="40" xfId="0" applyNumberFormat="1" applyFont="1" applyFill="1" applyBorder="1" applyAlignment="1" applyProtection="1">
      <alignment vertical="center"/>
      <protection locked="0"/>
    </xf>
    <xf numFmtId="2" fontId="65" fillId="34" borderId="41" xfId="0" applyNumberFormat="1" applyFont="1" applyFill="1" applyBorder="1" applyAlignment="1" applyProtection="1">
      <alignment vertical="center"/>
      <protection locked="0"/>
    </xf>
    <xf numFmtId="2" fontId="65" fillId="0" borderId="18" xfId="0" applyNumberFormat="1" applyFont="1" applyBorder="1" applyAlignment="1" applyProtection="1">
      <alignment vertical="center"/>
      <protection/>
    </xf>
    <xf numFmtId="2" fontId="65" fillId="0" borderId="36" xfId="0" applyNumberFormat="1" applyFont="1" applyBorder="1" applyAlignment="1" applyProtection="1">
      <alignment vertical="center"/>
      <protection/>
    </xf>
    <xf numFmtId="2" fontId="65" fillId="0" borderId="22" xfId="0" applyNumberFormat="1" applyFont="1" applyBorder="1" applyAlignment="1" applyProtection="1">
      <alignment vertical="center"/>
      <protection/>
    </xf>
    <xf numFmtId="2" fontId="65" fillId="0" borderId="27" xfId="0" applyNumberFormat="1" applyFont="1" applyBorder="1" applyAlignment="1" applyProtection="1">
      <alignment vertical="center"/>
      <protection/>
    </xf>
    <xf numFmtId="0" fontId="65" fillId="0" borderId="22" xfId="0" applyFont="1" applyBorder="1" applyAlignment="1" applyProtection="1">
      <alignment vertical="center"/>
      <protection locked="0"/>
    </xf>
    <xf numFmtId="0" fontId="65" fillId="0" borderId="23" xfId="0" applyFont="1" applyBorder="1" applyAlignment="1" applyProtection="1">
      <alignment vertical="center"/>
      <protection locked="0"/>
    </xf>
    <xf numFmtId="0" fontId="65" fillId="0" borderId="24" xfId="0" applyFont="1" applyBorder="1" applyAlignment="1" applyProtection="1">
      <alignment vertical="center"/>
      <protection locked="0"/>
    </xf>
    <xf numFmtId="2" fontId="65" fillId="0" borderId="42" xfId="0" applyNumberFormat="1" applyFont="1" applyBorder="1" applyAlignment="1" applyProtection="1">
      <alignment vertical="center"/>
      <protection/>
    </xf>
    <xf numFmtId="2" fontId="65" fillId="0" borderId="39" xfId="0" applyNumberFormat="1" applyFont="1" applyBorder="1" applyAlignment="1" applyProtection="1">
      <alignment vertical="center"/>
      <protection/>
    </xf>
    <xf numFmtId="2" fontId="23" fillId="0" borderId="22" xfId="0" applyNumberFormat="1" applyFont="1" applyFill="1" applyBorder="1" applyAlignment="1" applyProtection="1">
      <alignment vertical="center"/>
      <protection/>
    </xf>
    <xf numFmtId="2" fontId="23" fillId="0" borderId="27" xfId="0" applyNumberFormat="1" applyFont="1" applyFill="1" applyBorder="1" applyAlignment="1" applyProtection="1">
      <alignment vertical="center"/>
      <protection/>
    </xf>
    <xf numFmtId="2" fontId="65" fillId="0" borderId="22" xfId="0" applyNumberFormat="1" applyFont="1" applyFill="1" applyBorder="1" applyAlignment="1" applyProtection="1">
      <alignment vertical="center"/>
      <protection/>
    </xf>
    <xf numFmtId="2" fontId="65" fillId="0" borderId="27" xfId="0" applyNumberFormat="1" applyFont="1" applyFill="1" applyBorder="1" applyAlignment="1" applyProtection="1">
      <alignment vertical="center"/>
      <protection/>
    </xf>
    <xf numFmtId="0" fontId="23" fillId="0" borderId="22" xfId="0" applyFont="1" applyBorder="1" applyAlignment="1" applyProtection="1">
      <alignment horizontal="left" vertical="center"/>
      <protection locked="0"/>
    </xf>
    <xf numFmtId="0" fontId="23" fillId="0" borderId="23" xfId="0" applyFont="1" applyBorder="1" applyAlignment="1" applyProtection="1">
      <alignment horizontal="left" vertical="center"/>
      <protection locked="0"/>
    </xf>
    <xf numFmtId="0" fontId="23" fillId="0" borderId="24" xfId="0" applyFont="1" applyBorder="1" applyAlignment="1" applyProtection="1">
      <alignment horizontal="left" vertical="center"/>
      <protection locked="0"/>
    </xf>
    <xf numFmtId="170" fontId="65" fillId="34" borderId="26" xfId="0" applyNumberFormat="1" applyFont="1" applyFill="1" applyBorder="1" applyAlignment="1" applyProtection="1">
      <alignment horizontal="center" vertical="center"/>
      <protection locked="0"/>
    </xf>
    <xf numFmtId="170" fontId="65" fillId="34" borderId="23" xfId="0" applyNumberFormat="1" applyFont="1" applyFill="1" applyBorder="1" applyAlignment="1" applyProtection="1">
      <alignment horizontal="center" vertical="center"/>
      <protection locked="0"/>
    </xf>
    <xf numFmtId="170" fontId="65" fillId="34" borderId="24" xfId="0" applyNumberFormat="1" applyFont="1" applyFill="1" applyBorder="1" applyAlignment="1" applyProtection="1">
      <alignment horizontal="center" vertical="center"/>
      <protection locked="0"/>
    </xf>
    <xf numFmtId="2" fontId="65" fillId="34" borderId="23" xfId="0" applyNumberFormat="1" applyFont="1" applyFill="1" applyBorder="1" applyAlignment="1" applyProtection="1">
      <alignment horizontal="center" vertical="center"/>
      <protection locked="0"/>
    </xf>
    <xf numFmtId="2" fontId="65" fillId="34" borderId="24" xfId="0" applyNumberFormat="1" applyFont="1" applyFill="1" applyBorder="1" applyAlignment="1" applyProtection="1">
      <alignment horizontal="center" vertical="center"/>
      <protection locked="0"/>
    </xf>
    <xf numFmtId="0" fontId="76" fillId="0" borderId="37" xfId="0" applyFont="1" applyBorder="1" applyAlignment="1" applyProtection="1">
      <alignment horizontal="center" vertical="center"/>
      <protection/>
    </xf>
    <xf numFmtId="0" fontId="76" fillId="0" borderId="15" xfId="0" applyFont="1" applyBorder="1" applyAlignment="1" applyProtection="1">
      <alignment horizontal="center" vertical="center"/>
      <protection/>
    </xf>
    <xf numFmtId="0" fontId="76" fillId="0" borderId="38" xfId="0" applyFont="1" applyBorder="1" applyAlignment="1" applyProtection="1">
      <alignment horizontal="center" vertical="center"/>
      <protection/>
    </xf>
    <xf numFmtId="0" fontId="77" fillId="0" borderId="18" xfId="0" applyFont="1" applyBorder="1" applyAlignment="1" applyProtection="1">
      <alignment horizontal="center" vertical="center"/>
      <protection locked="0"/>
    </xf>
    <xf numFmtId="0" fontId="77" fillId="0" borderId="43" xfId="0" applyFont="1" applyBorder="1" applyAlignment="1" applyProtection="1">
      <alignment horizontal="center" vertical="center"/>
      <protection locked="0"/>
    </xf>
    <xf numFmtId="0" fontId="77" fillId="0" borderId="36" xfId="0" applyFont="1" applyBorder="1" applyAlignment="1" applyProtection="1">
      <alignment horizontal="center" vertical="center"/>
      <protection locked="0"/>
    </xf>
    <xf numFmtId="0" fontId="65" fillId="0" borderId="43" xfId="0" applyFont="1" applyBorder="1" applyAlignment="1" applyProtection="1">
      <alignment horizontal="center" vertical="center"/>
      <protection locked="0"/>
    </xf>
    <xf numFmtId="0" fontId="69" fillId="0" borderId="43" xfId="0" applyFont="1" applyBorder="1" applyAlignment="1" applyProtection="1">
      <alignment horizontal="center" vertical="center"/>
      <protection locked="0"/>
    </xf>
    <xf numFmtId="0" fontId="65" fillId="0" borderId="18" xfId="0" applyFont="1" applyBorder="1" applyAlignment="1" applyProtection="1">
      <alignment horizontal="center" vertical="center"/>
      <protection locked="0"/>
    </xf>
    <xf numFmtId="0" fontId="69" fillId="0" borderId="36" xfId="0" applyFont="1" applyBorder="1" applyAlignment="1" applyProtection="1">
      <alignment horizontal="center" vertical="center"/>
      <protection locked="0"/>
    </xf>
    <xf numFmtId="0" fontId="65" fillId="0" borderId="42" xfId="0" applyFont="1" applyBorder="1" applyAlignment="1" applyProtection="1">
      <alignment vertical="center"/>
      <protection locked="0"/>
    </xf>
    <xf numFmtId="0" fontId="65" fillId="0" borderId="32" xfId="0" applyFont="1" applyBorder="1" applyAlignment="1" applyProtection="1">
      <alignment vertical="center"/>
      <protection locked="0"/>
    </xf>
    <xf numFmtId="0" fontId="65" fillId="0" borderId="33" xfId="0" applyFont="1" applyBorder="1" applyAlignment="1" applyProtection="1">
      <alignment vertical="center"/>
      <protection locked="0"/>
    </xf>
    <xf numFmtId="2" fontId="65" fillId="34" borderId="44" xfId="0" applyNumberFormat="1" applyFont="1" applyFill="1" applyBorder="1" applyAlignment="1" applyProtection="1">
      <alignment vertical="center"/>
      <protection locked="0"/>
    </xf>
    <xf numFmtId="2" fontId="65" fillId="34" borderId="45" xfId="0" applyNumberFormat="1" applyFont="1" applyFill="1" applyBorder="1" applyAlignment="1" applyProtection="1">
      <alignment vertical="center"/>
      <protection locked="0"/>
    </xf>
    <xf numFmtId="2" fontId="65" fillId="0" borderId="42" xfId="0" applyNumberFormat="1" applyFont="1" applyFill="1" applyBorder="1" applyAlignment="1" applyProtection="1">
      <alignment vertical="center"/>
      <protection/>
    </xf>
    <xf numFmtId="2" fontId="65" fillId="0" borderId="39" xfId="0" applyNumberFormat="1" applyFont="1" applyFill="1" applyBorder="1" applyAlignment="1" applyProtection="1">
      <alignment vertical="center"/>
      <protection/>
    </xf>
    <xf numFmtId="0" fontId="23" fillId="0" borderId="22" xfId="0" applyFont="1" applyBorder="1" applyAlignment="1" applyProtection="1">
      <alignment vertical="center"/>
      <protection locked="0"/>
    </xf>
    <xf numFmtId="0" fontId="23" fillId="0" borderId="23" xfId="0" applyFont="1" applyBorder="1" applyAlignment="1" applyProtection="1">
      <alignment vertical="center"/>
      <protection locked="0"/>
    </xf>
    <xf numFmtId="0" fontId="23" fillId="0" borderId="24" xfId="0" applyFont="1" applyBorder="1" applyAlignment="1" applyProtection="1">
      <alignment vertical="center"/>
      <protection locked="0"/>
    </xf>
    <xf numFmtId="0" fontId="23" fillId="0" borderId="30" xfId="0" applyFont="1" applyBorder="1" applyAlignment="1" applyProtection="1">
      <alignment vertical="center"/>
      <protection locked="0"/>
    </xf>
    <xf numFmtId="0" fontId="23" fillId="0" borderId="11" xfId="0" applyFont="1" applyBorder="1" applyAlignment="1" applyProtection="1">
      <alignment vertical="center"/>
      <protection locked="0"/>
    </xf>
    <xf numFmtId="0" fontId="23" fillId="0" borderId="12" xfId="0" applyFont="1" applyBorder="1" applyAlignment="1" applyProtection="1">
      <alignment vertical="center"/>
      <protection locked="0"/>
    </xf>
    <xf numFmtId="0" fontId="23" fillId="0" borderId="19" xfId="0" applyFont="1" applyBorder="1" applyAlignment="1" applyProtection="1">
      <alignment vertical="center"/>
      <protection locked="0"/>
    </xf>
    <xf numFmtId="0" fontId="23" fillId="0" borderId="21" xfId="0" applyFont="1" applyBorder="1" applyAlignment="1" applyProtection="1">
      <alignment vertical="center"/>
      <protection locked="0"/>
    </xf>
    <xf numFmtId="0" fontId="23" fillId="0" borderId="25" xfId="0" applyFont="1" applyBorder="1" applyAlignment="1" applyProtection="1">
      <alignment vertical="center"/>
      <protection locked="0"/>
    </xf>
    <xf numFmtId="2" fontId="23" fillId="0" borderId="18" xfId="0" applyNumberFormat="1" applyFont="1" applyFill="1" applyBorder="1" applyAlignment="1" applyProtection="1">
      <alignment vertical="center"/>
      <protection/>
    </xf>
    <xf numFmtId="2" fontId="23" fillId="0" borderId="36" xfId="0" applyNumberFormat="1" applyFont="1" applyFill="1" applyBorder="1" applyAlignment="1" applyProtection="1">
      <alignment vertical="center"/>
      <protection/>
    </xf>
    <xf numFmtId="2" fontId="23" fillId="34" borderId="40" xfId="0" applyNumberFormat="1" applyFont="1" applyFill="1" applyBorder="1" applyAlignment="1" applyProtection="1">
      <alignment vertical="center"/>
      <protection locked="0"/>
    </xf>
    <xf numFmtId="2" fontId="23" fillId="34" borderId="41" xfId="0" applyNumberFormat="1" applyFont="1" applyFill="1" applyBorder="1" applyAlignment="1" applyProtection="1">
      <alignment vertical="center"/>
      <protection locked="0"/>
    </xf>
    <xf numFmtId="0" fontId="65" fillId="0" borderId="36" xfId="0" applyFont="1" applyBorder="1" applyAlignment="1" applyProtection="1">
      <alignment horizontal="center" vertical="center"/>
      <protection locked="0"/>
    </xf>
    <xf numFmtId="0" fontId="65" fillId="0" borderId="22" xfId="0" applyFont="1" applyFill="1" applyBorder="1" applyAlignment="1" applyProtection="1">
      <alignment vertical="center"/>
      <protection locked="0"/>
    </xf>
    <xf numFmtId="0" fontId="65" fillId="0" borderId="23" xfId="0" applyFont="1" applyFill="1" applyBorder="1" applyAlignment="1" applyProtection="1">
      <alignment vertical="center"/>
      <protection locked="0"/>
    </xf>
    <xf numFmtId="0" fontId="65" fillId="0" borderId="24" xfId="0" applyFont="1" applyFill="1" applyBorder="1" applyAlignment="1" applyProtection="1">
      <alignment vertical="center"/>
      <protection locked="0"/>
    </xf>
    <xf numFmtId="2" fontId="65" fillId="0" borderId="42" xfId="0" applyNumberFormat="1" applyFont="1" applyFill="1" applyBorder="1" applyAlignment="1" applyProtection="1">
      <alignment vertical="center"/>
      <protection locked="0"/>
    </xf>
    <xf numFmtId="2" fontId="65" fillId="0" borderId="39" xfId="0" applyNumberFormat="1" applyFont="1" applyFill="1" applyBorder="1" applyAlignment="1" applyProtection="1">
      <alignment vertical="center"/>
      <protection locked="0"/>
    </xf>
    <xf numFmtId="0" fontId="65" fillId="0" borderId="30" xfId="0" applyFont="1" applyBorder="1" applyAlignment="1" applyProtection="1">
      <alignment vertical="center"/>
      <protection locked="0"/>
    </xf>
    <xf numFmtId="2" fontId="65" fillId="0" borderId="18" xfId="0" applyNumberFormat="1" applyFont="1" applyFill="1" applyBorder="1" applyAlignment="1" applyProtection="1">
      <alignment vertical="center"/>
      <protection/>
    </xf>
    <xf numFmtId="2" fontId="65" fillId="0" borderId="36" xfId="0" applyNumberFormat="1" applyFont="1" applyFill="1" applyBorder="1" applyAlignment="1" applyProtection="1">
      <alignment vertical="center"/>
      <protection/>
    </xf>
    <xf numFmtId="0" fontId="23" fillId="0" borderId="19"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2" fontId="63" fillId="33" borderId="46" xfId="0" applyNumberFormat="1" applyFont="1" applyFill="1" applyBorder="1" applyAlignment="1" applyProtection="1">
      <alignment vertical="center"/>
      <protection/>
    </xf>
    <xf numFmtId="2" fontId="63" fillId="33" borderId="47" xfId="0" applyNumberFormat="1" applyFont="1" applyFill="1" applyBorder="1" applyAlignment="1" applyProtection="1">
      <alignment vertical="center"/>
      <protection/>
    </xf>
    <xf numFmtId="0" fontId="77" fillId="0" borderId="18" xfId="0" applyFont="1" applyBorder="1" applyAlignment="1" applyProtection="1">
      <alignment horizontal="left" vertical="center"/>
      <protection locked="0"/>
    </xf>
    <xf numFmtId="0" fontId="77" fillId="0" borderId="43" xfId="0" applyFont="1" applyBorder="1" applyAlignment="1" applyProtection="1">
      <alignment horizontal="left" vertical="center"/>
      <protection locked="0"/>
    </xf>
    <xf numFmtId="2" fontId="65" fillId="34" borderId="44" xfId="0" applyNumberFormat="1" applyFont="1" applyFill="1" applyBorder="1" applyAlignment="1" applyProtection="1">
      <alignment horizontal="center" vertical="center"/>
      <protection locked="0"/>
    </xf>
    <xf numFmtId="2" fontId="65" fillId="34" borderId="45" xfId="0" applyNumberFormat="1" applyFont="1" applyFill="1" applyBorder="1" applyAlignment="1" applyProtection="1">
      <alignment horizontal="center" vertical="center"/>
      <protection locked="0"/>
    </xf>
    <xf numFmtId="0" fontId="21" fillId="34" borderId="0" xfId="0" applyFont="1" applyFill="1" applyBorder="1" applyAlignment="1" applyProtection="1">
      <alignment horizontal="center" vertical="center"/>
      <protection locked="0"/>
    </xf>
    <xf numFmtId="0" fontId="66" fillId="0" borderId="19" xfId="0" applyFont="1" applyBorder="1" applyAlignment="1" applyProtection="1">
      <alignment horizontal="center" vertical="center" wrapText="1"/>
      <protection/>
    </xf>
    <xf numFmtId="0" fontId="66" fillId="0" borderId="21" xfId="0" applyFont="1" applyBorder="1" applyAlignment="1" applyProtection="1">
      <alignment horizontal="center" vertical="center" wrapText="1"/>
      <protection/>
    </xf>
    <xf numFmtId="0" fontId="66" fillId="0" borderId="25" xfId="0" applyFont="1" applyBorder="1" applyAlignment="1" applyProtection="1">
      <alignment horizontal="center" vertical="center" wrapText="1"/>
      <protection/>
    </xf>
    <xf numFmtId="0" fontId="78" fillId="33" borderId="0" xfId="0" applyNumberFormat="1" applyFont="1" applyFill="1" applyBorder="1" applyAlignment="1" applyProtection="1">
      <alignment horizontal="center" vertical="center"/>
      <protection hidden="1" locked="0"/>
    </xf>
    <xf numFmtId="0" fontId="21" fillId="0" borderId="15" xfId="0" applyFont="1" applyBorder="1" applyAlignment="1" applyProtection="1">
      <alignment horizontal="center" vertical="center" wrapText="1"/>
      <protection/>
    </xf>
    <xf numFmtId="0" fontId="77" fillId="0" borderId="18" xfId="0" applyFont="1" applyBorder="1" applyAlignment="1" applyProtection="1">
      <alignment horizontal="center" vertical="center"/>
      <protection/>
    </xf>
    <xf numFmtId="0" fontId="77" fillId="0" borderId="43" xfId="0" applyFont="1" applyBorder="1" applyAlignment="1" applyProtection="1">
      <alignment horizontal="center" vertical="center"/>
      <protection/>
    </xf>
    <xf numFmtId="0" fontId="77" fillId="0" borderId="36" xfId="0" applyFont="1" applyBorder="1" applyAlignment="1" applyProtection="1">
      <alignment horizontal="center" vertical="center"/>
      <protection/>
    </xf>
    <xf numFmtId="0" fontId="65" fillId="0" borderId="43" xfId="0" applyFont="1" applyBorder="1" applyAlignment="1" applyProtection="1">
      <alignment horizontal="center" vertical="center"/>
      <protection/>
    </xf>
    <xf numFmtId="0" fontId="69" fillId="0" borderId="43" xfId="0" applyFont="1" applyBorder="1" applyAlignment="1" applyProtection="1">
      <alignment horizontal="center" vertical="center"/>
      <protection/>
    </xf>
    <xf numFmtId="0" fontId="65" fillId="0" borderId="18" xfId="0" applyFont="1" applyBorder="1" applyAlignment="1" applyProtection="1">
      <alignment horizontal="center" vertical="center"/>
      <protection/>
    </xf>
    <xf numFmtId="0" fontId="69" fillId="0" borderId="36" xfId="0" applyFont="1" applyBorder="1" applyAlignment="1" applyProtection="1">
      <alignment horizontal="center" vertical="center"/>
      <protection/>
    </xf>
    <xf numFmtId="0" fontId="65" fillId="0" borderId="11" xfId="0" applyFont="1" applyBorder="1" applyAlignment="1" applyProtection="1">
      <alignment vertical="center"/>
      <protection/>
    </xf>
    <xf numFmtId="0" fontId="65" fillId="0" borderId="12" xfId="0" applyFont="1" applyBorder="1" applyAlignment="1" applyProtection="1">
      <alignment vertical="center"/>
      <protection/>
    </xf>
    <xf numFmtId="0" fontId="65" fillId="0" borderId="19" xfId="0" applyFont="1" applyBorder="1" applyAlignment="1" applyProtection="1">
      <alignment vertical="center"/>
      <protection/>
    </xf>
    <xf numFmtId="0" fontId="65" fillId="0" borderId="21" xfId="0" applyFont="1" applyBorder="1" applyAlignment="1" applyProtection="1">
      <alignment vertical="center"/>
      <protection/>
    </xf>
    <xf numFmtId="0" fontId="65" fillId="0" borderId="25" xfId="0" applyFont="1" applyBorder="1" applyAlignment="1" applyProtection="1">
      <alignment vertical="center"/>
      <protection/>
    </xf>
    <xf numFmtId="0" fontId="65" fillId="0" borderId="36" xfId="0" applyFont="1" applyBorder="1" applyAlignment="1" applyProtection="1">
      <alignment horizontal="center" vertical="center"/>
      <protection/>
    </xf>
    <xf numFmtId="0" fontId="77" fillId="0" borderId="18" xfId="0" applyFont="1" applyBorder="1" applyAlignment="1" applyProtection="1">
      <alignment horizontal="left" vertical="center"/>
      <protection/>
    </xf>
    <xf numFmtId="0" fontId="77" fillId="0" borderId="43" xfId="0" applyFont="1" applyBorder="1" applyAlignment="1" applyProtection="1">
      <alignment horizontal="left" vertical="center"/>
      <protection/>
    </xf>
    <xf numFmtId="0" fontId="65" fillId="0" borderId="11" xfId="0" applyFont="1" applyBorder="1" applyAlignment="1" applyProtection="1">
      <alignment horizontal="center" vertical="center"/>
      <protection/>
    </xf>
    <xf numFmtId="0" fontId="65" fillId="0" borderId="34" xfId="0" applyFont="1" applyBorder="1" applyAlignment="1" applyProtection="1">
      <alignment horizontal="center" vertical="center"/>
      <protection/>
    </xf>
    <xf numFmtId="0" fontId="65" fillId="0" borderId="19" xfId="0" applyFont="1" applyBorder="1" applyAlignment="1" applyProtection="1">
      <alignment horizontal="center" vertical="center"/>
      <protection/>
    </xf>
    <xf numFmtId="0" fontId="65" fillId="0" borderId="21" xfId="0" applyFont="1" applyBorder="1" applyAlignment="1" applyProtection="1">
      <alignment horizontal="center" vertical="center"/>
      <protection/>
    </xf>
    <xf numFmtId="0" fontId="65" fillId="0" borderId="25" xfId="0" applyFont="1" applyBorder="1" applyAlignment="1" applyProtection="1">
      <alignment horizontal="center" vertical="center"/>
      <protection/>
    </xf>
    <xf numFmtId="0" fontId="66" fillId="0" borderId="0" xfId="0" applyFont="1" applyBorder="1" applyAlignment="1" applyProtection="1">
      <alignment horizontal="center" vertical="center"/>
      <protection hidden="1" locked="0"/>
    </xf>
    <xf numFmtId="0" fontId="45" fillId="33" borderId="0" xfId="0" applyNumberFormat="1"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FFFF99"/>
        </patternFill>
      </fill>
      <border>
        <left style="hair"/>
        <right style="hair"/>
        <top style="hair"/>
        <bottom style="hair"/>
      </border>
    </dxf>
    <dxf>
      <fill>
        <patternFill>
          <bgColor rgb="FFFFFF99"/>
        </patternFill>
      </fill>
      <border>
        <left style="hair"/>
        <right style="hair"/>
        <top style="hair"/>
        <bottom style="hair"/>
      </border>
    </dxf>
    <dxf>
      <fill>
        <patternFill>
          <bgColor rgb="FFFFFF99"/>
        </patternFill>
      </fill>
      <border>
        <left style="hair"/>
        <right style="hair"/>
        <top style="hair"/>
        <bottom style="hair"/>
      </border>
    </dxf>
    <dxf>
      <fill>
        <patternFill>
          <bgColor rgb="FFFFFF99"/>
        </patternFill>
      </fill>
      <border>
        <left style="hair"/>
        <right style="hair"/>
        <top style="hair"/>
        <bottom style="hair"/>
      </border>
    </dxf>
    <dxf>
      <fill>
        <patternFill>
          <bgColor rgb="FFFFFF99"/>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1019175</xdr:colOff>
      <xdr:row>22</xdr:row>
      <xdr:rowOff>266700</xdr:rowOff>
    </xdr:from>
    <xdr:to>
      <xdr:col>3</xdr:col>
      <xdr:colOff>1019175</xdr:colOff>
      <xdr:row>31</xdr:row>
      <xdr:rowOff>152400</xdr:rowOff>
    </xdr:to>
    <xdr:sp>
      <xdr:nvSpPr>
        <xdr:cNvPr id="1" name="Line 2"/>
        <xdr:cNvSpPr>
          <a:spLocks/>
        </xdr:cNvSpPr>
      </xdr:nvSpPr>
      <xdr:spPr>
        <a:xfrm>
          <a:off x="4629150" y="6496050"/>
          <a:ext cx="0" cy="2371725"/>
        </a:xfrm>
        <a:prstGeom prst="line">
          <a:avLst/>
        </a:prstGeom>
        <a:noFill/>
        <a:ln w="285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31</xdr:row>
      <xdr:rowOff>190500</xdr:rowOff>
    </xdr:from>
    <xdr:to>
      <xdr:col>0</xdr:col>
      <xdr:colOff>981075</xdr:colOff>
      <xdr:row>34</xdr:row>
      <xdr:rowOff>276225</xdr:rowOff>
    </xdr:to>
    <xdr:sp>
      <xdr:nvSpPr>
        <xdr:cNvPr id="2" name="Freeform 3"/>
        <xdr:cNvSpPr>
          <a:spLocks/>
        </xdr:cNvSpPr>
      </xdr:nvSpPr>
      <xdr:spPr>
        <a:xfrm rot="20967648">
          <a:off x="647700" y="8905875"/>
          <a:ext cx="333375" cy="914400"/>
        </a:xfrm>
        <a:custGeom>
          <a:pathLst>
            <a:path h="85" w="52">
              <a:moveTo>
                <a:pt x="11" y="0"/>
              </a:moveTo>
              <a:cubicBezTo>
                <a:pt x="5" y="24"/>
                <a:pt x="0" y="49"/>
                <a:pt x="7" y="63"/>
              </a:cubicBezTo>
              <a:cubicBezTo>
                <a:pt x="14" y="77"/>
                <a:pt x="44" y="81"/>
                <a:pt x="52" y="85"/>
              </a:cubicBezTo>
            </a:path>
          </a:pathLst>
        </a:custGeom>
        <a:noFill/>
        <a:ln w="3175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1304925</xdr:colOff>
      <xdr:row>0</xdr:row>
      <xdr:rowOff>66675</xdr:rowOff>
    </xdr:from>
    <xdr:to>
      <xdr:col>11</xdr:col>
      <xdr:colOff>171450</xdr:colOff>
      <xdr:row>4</xdr:row>
      <xdr:rowOff>266700</xdr:rowOff>
    </xdr:to>
    <xdr:pic>
      <xdr:nvPicPr>
        <xdr:cNvPr id="3" name="Picture 4"/>
        <xdr:cNvPicPr preferRelativeResize="1">
          <a:picLocks noChangeAspect="1"/>
        </xdr:cNvPicPr>
      </xdr:nvPicPr>
      <xdr:blipFill>
        <a:blip r:embed="rId1"/>
        <a:stretch>
          <a:fillRect/>
        </a:stretch>
      </xdr:blipFill>
      <xdr:spPr>
        <a:xfrm>
          <a:off x="8324850" y="66675"/>
          <a:ext cx="2981325"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1019175</xdr:colOff>
      <xdr:row>22</xdr:row>
      <xdr:rowOff>266700</xdr:rowOff>
    </xdr:from>
    <xdr:to>
      <xdr:col>3</xdr:col>
      <xdr:colOff>1019175</xdr:colOff>
      <xdr:row>31</xdr:row>
      <xdr:rowOff>152400</xdr:rowOff>
    </xdr:to>
    <xdr:sp>
      <xdr:nvSpPr>
        <xdr:cNvPr id="1" name="Line 2"/>
        <xdr:cNvSpPr>
          <a:spLocks/>
        </xdr:cNvSpPr>
      </xdr:nvSpPr>
      <xdr:spPr>
        <a:xfrm>
          <a:off x="4629150" y="6276975"/>
          <a:ext cx="0" cy="2286000"/>
        </a:xfrm>
        <a:prstGeom prst="line">
          <a:avLst/>
        </a:prstGeom>
        <a:noFill/>
        <a:ln w="285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31</xdr:row>
      <xdr:rowOff>190500</xdr:rowOff>
    </xdr:from>
    <xdr:to>
      <xdr:col>0</xdr:col>
      <xdr:colOff>981075</xdr:colOff>
      <xdr:row>34</xdr:row>
      <xdr:rowOff>266700</xdr:rowOff>
    </xdr:to>
    <xdr:sp>
      <xdr:nvSpPr>
        <xdr:cNvPr id="2" name="Freeform 3"/>
        <xdr:cNvSpPr>
          <a:spLocks/>
        </xdr:cNvSpPr>
      </xdr:nvSpPr>
      <xdr:spPr>
        <a:xfrm rot="20967648">
          <a:off x="647700" y="8601075"/>
          <a:ext cx="333375" cy="904875"/>
        </a:xfrm>
        <a:custGeom>
          <a:pathLst>
            <a:path h="85" w="52">
              <a:moveTo>
                <a:pt x="11" y="0"/>
              </a:moveTo>
              <a:cubicBezTo>
                <a:pt x="5" y="24"/>
                <a:pt x="0" y="49"/>
                <a:pt x="7" y="63"/>
              </a:cubicBezTo>
              <a:cubicBezTo>
                <a:pt x="14" y="77"/>
                <a:pt x="44" y="81"/>
                <a:pt x="52" y="85"/>
              </a:cubicBezTo>
            </a:path>
          </a:pathLst>
        </a:custGeom>
        <a:noFill/>
        <a:ln w="3175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1228725</xdr:colOff>
      <xdr:row>0</xdr:row>
      <xdr:rowOff>95250</xdr:rowOff>
    </xdr:from>
    <xdr:to>
      <xdr:col>11</xdr:col>
      <xdr:colOff>85725</xdr:colOff>
      <xdr:row>5</xdr:row>
      <xdr:rowOff>104775</xdr:rowOff>
    </xdr:to>
    <xdr:pic>
      <xdr:nvPicPr>
        <xdr:cNvPr id="3" name="Picture 3"/>
        <xdr:cNvPicPr preferRelativeResize="1">
          <a:picLocks noChangeAspect="1"/>
        </xdr:cNvPicPr>
      </xdr:nvPicPr>
      <xdr:blipFill>
        <a:blip r:embed="rId1"/>
        <a:stretch>
          <a:fillRect/>
        </a:stretch>
      </xdr:blipFill>
      <xdr:spPr>
        <a:xfrm>
          <a:off x="8277225" y="95250"/>
          <a:ext cx="2971800" cy="1457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nbfcct-my.sharepoint.com/Users\MikeC\Downloads\Budget-Worksheet%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ly budget worksheet"/>
      <sheetName val="Cashflow (from weekly)"/>
      <sheetName val="Fortnightly budget worksheet"/>
      <sheetName val="Cashflow (from fortnightly)"/>
    </sheetNames>
    <sheetDataSet>
      <sheetData sheetId="0">
        <row r="8">
          <cell r="A8" t="str">
            <v>Salary / wages</v>
          </cell>
          <cell r="F8" t="str">
            <v>Bank fees</v>
          </cell>
        </row>
        <row r="9">
          <cell r="A9" t="str">
            <v>Partner's income</v>
          </cell>
          <cell r="F9" t="str">
            <v>House mortgage</v>
          </cell>
        </row>
        <row r="10">
          <cell r="A10" t="str">
            <v>Working for Families assistance</v>
          </cell>
          <cell r="F10" t="str">
            <v>Electricity</v>
          </cell>
        </row>
        <row r="11">
          <cell r="A11" t="str">
            <v>Child support</v>
          </cell>
          <cell r="F11" t="str">
            <v>Gas</v>
          </cell>
        </row>
        <row r="12">
          <cell r="A12" t="str">
            <v>Benefit (before deductions)</v>
          </cell>
          <cell r="F12" t="str">
            <v>Phone</v>
          </cell>
        </row>
        <row r="13">
          <cell r="A13" t="str">
            <v>Family Tax Credit</v>
          </cell>
          <cell r="F13" t="str">
            <v>Mobile phone</v>
          </cell>
        </row>
        <row r="14">
          <cell r="A14" t="str">
            <v>Accommodation supplement</v>
          </cell>
          <cell r="F14" t="str">
            <v>Internet</v>
          </cell>
        </row>
        <row r="15">
          <cell r="A15" t="str">
            <v>Disability / Child Disability</v>
          </cell>
          <cell r="F15" t="str">
            <v>Pay TV</v>
          </cell>
        </row>
        <row r="16">
          <cell r="A16" t="str">
            <v>Temporary Additional Support (TAS)</v>
          </cell>
          <cell r="F16" t="str">
            <v>Appliance rental</v>
          </cell>
        </row>
        <row r="17">
          <cell r="A17" t="str">
            <v>Student Loan / Allowance</v>
          </cell>
          <cell r="F17" t="str">
            <v>Credit contracts</v>
          </cell>
        </row>
        <row r="18">
          <cell r="A18" t="str">
            <v>ACC</v>
          </cell>
          <cell r="F18" t="str">
            <v>Credit / store cards</v>
          </cell>
        </row>
        <row r="19">
          <cell r="A19" t="str">
            <v>Superannuation / Pension</v>
          </cell>
          <cell r="F19" t="str">
            <v>Personal loans</v>
          </cell>
        </row>
        <row r="20">
          <cell r="A20" t="str">
            <v>Rent / board</v>
          </cell>
          <cell r="F20" t="str">
            <v>Other monthly costs</v>
          </cell>
        </row>
        <row r="21">
          <cell r="A21" t="str">
            <v>Other earnings</v>
          </cell>
        </row>
        <row r="33">
          <cell r="F33" t="str">
            <v>House insurance</v>
          </cell>
        </row>
        <row r="34">
          <cell r="F34" t="str">
            <v>Contents insurance</v>
          </cell>
        </row>
        <row r="35">
          <cell r="F35" t="str">
            <v>Health / life insurance</v>
          </cell>
        </row>
        <row r="36">
          <cell r="F36" t="str">
            <v>Vehicle insurance</v>
          </cell>
        </row>
        <row r="37">
          <cell r="F37" t="str">
            <v>Vehicle registration</v>
          </cell>
        </row>
        <row r="38">
          <cell r="F38" t="str">
            <v>Warrant of Fitness</v>
          </cell>
        </row>
        <row r="39">
          <cell r="F39" t="str">
            <v>Vehicle maintenance</v>
          </cell>
        </row>
        <row r="40">
          <cell r="F40" t="str">
            <v>Road user charges (diesel)</v>
          </cell>
        </row>
        <row r="41">
          <cell r="A41" t="str">
            <v>Benefit repayment</v>
          </cell>
          <cell r="F41" t="str">
            <v>School fees</v>
          </cell>
        </row>
        <row r="42">
          <cell r="A42" t="str">
            <v>IRD payments</v>
          </cell>
          <cell r="F42" t="str">
            <v>School activity fees</v>
          </cell>
        </row>
        <row r="43">
          <cell r="A43" t="str">
            <v>Court payments</v>
          </cell>
          <cell r="F43" t="str">
            <v>Other school costs</v>
          </cell>
        </row>
        <row r="44">
          <cell r="A44" t="str">
            <v>Child support</v>
          </cell>
          <cell r="F44" t="str">
            <v>Rates</v>
          </cell>
        </row>
        <row r="45">
          <cell r="A45" t="str">
            <v>Groceries - general</v>
          </cell>
          <cell r="F45" t="str">
            <v>Regional rates</v>
          </cell>
        </row>
        <row r="46">
          <cell r="A46" t="str">
            <v>Groceries - other</v>
          </cell>
          <cell r="F46" t="str">
            <v>Water rates</v>
          </cell>
        </row>
        <row r="47">
          <cell r="A47" t="str">
            <v>Rent / board</v>
          </cell>
          <cell r="F47" t="str">
            <v>Recreation / memberships (adults)</v>
          </cell>
        </row>
        <row r="48">
          <cell r="A48" t="str">
            <v>Petrol / fuel</v>
          </cell>
          <cell r="F48" t="str">
            <v>Recreation / memberships (children)</v>
          </cell>
        </row>
        <row r="49">
          <cell r="A49" t="str">
            <v>Fares</v>
          </cell>
          <cell r="F49" t="str">
            <v>Other annual costs</v>
          </cell>
        </row>
        <row r="50">
          <cell r="A50" t="str">
            <v>Personal cash</v>
          </cell>
        </row>
        <row r="51">
          <cell r="A51" t="str">
            <v>Liquor</v>
          </cell>
        </row>
        <row r="52">
          <cell r="A52" t="str">
            <v>Tobacco</v>
          </cell>
        </row>
        <row r="53">
          <cell r="A53" t="str">
            <v>Gambling</v>
          </cell>
        </row>
        <row r="54">
          <cell r="A54" t="str">
            <v>Childcare / daycare</v>
          </cell>
        </row>
        <row r="55">
          <cell r="A55" t="str">
            <v>Preschool (kohanga reo, playcentre, etc)</v>
          </cell>
          <cell r="F55" t="str">
            <v>Heating (wood, coal, etc)</v>
          </cell>
        </row>
        <row r="56">
          <cell r="A56" t="str">
            <v>School costs (trips, lunch money, etc)</v>
          </cell>
          <cell r="F56" t="str">
            <v>Taxation provision</v>
          </cell>
        </row>
        <row r="57">
          <cell r="A57" t="str">
            <v>Giving (charity, church, koha, etc)</v>
          </cell>
          <cell r="F57" t="str">
            <v>Medical</v>
          </cell>
        </row>
        <row r="58">
          <cell r="A58" t="str">
            <v>Children's pocket money</v>
          </cell>
          <cell r="F58" t="str">
            <v>Dental</v>
          </cell>
        </row>
        <row r="59">
          <cell r="A59" t="str">
            <v>Superannuation</v>
          </cell>
          <cell r="F59" t="str">
            <v>Optician</v>
          </cell>
        </row>
        <row r="60">
          <cell r="A60" t="str">
            <v>Savings</v>
          </cell>
          <cell r="F60" t="str">
            <v>Presents</v>
          </cell>
        </row>
        <row r="61">
          <cell r="A61" t="str">
            <v>Other weekly costs</v>
          </cell>
          <cell r="F61" t="str">
            <v>Repairs</v>
          </cell>
        </row>
        <row r="62">
          <cell r="F62" t="str">
            <v>Clothing / shoes</v>
          </cell>
        </row>
        <row r="63">
          <cell r="F63" t="str">
            <v>Haircuts</v>
          </cell>
        </row>
        <row r="64">
          <cell r="F64" t="str">
            <v>Christmas club</v>
          </cell>
        </row>
        <row r="65">
          <cell r="F65" t="str">
            <v>Vet fees</v>
          </cell>
        </row>
        <row r="66">
          <cell r="F66" t="str">
            <v>Other costs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86"/>
  <sheetViews>
    <sheetView showGridLines="0" tabSelected="1" view="pageBreakPreview" zoomScale="85" zoomScaleNormal="85" zoomScaleSheetLayoutView="85" zoomScalePageLayoutView="0" workbookViewId="0" topLeftCell="A1">
      <selection activeCell="B3" sqref="B3:D3"/>
    </sheetView>
  </sheetViews>
  <sheetFormatPr defaultColWidth="9.140625" defaultRowHeight="12.75"/>
  <cols>
    <col min="1" max="2" width="14.7109375" style="1" customWidth="1"/>
    <col min="3" max="3" width="24.7109375" style="1" customWidth="1"/>
    <col min="4" max="4" width="15.28125" style="1" customWidth="1"/>
    <col min="5" max="5" width="6.421875" style="1" customWidth="1"/>
    <col min="6" max="7" width="14.7109375" style="1" customWidth="1"/>
    <col min="8" max="8" width="24.7109375" style="1" customWidth="1"/>
    <col min="9" max="9" width="15.28125" style="1" customWidth="1"/>
    <col min="10" max="10" width="6.421875" style="1" customWidth="1"/>
    <col min="11" max="11" width="15.28125" style="1" customWidth="1"/>
    <col min="12" max="12" width="6.421875" style="1" customWidth="1"/>
    <col min="13" max="16384" width="9.140625" style="1" customWidth="1"/>
  </cols>
  <sheetData>
    <row r="1" spans="1:12" ht="33.75" customHeight="1">
      <c r="A1" s="190" t="s">
        <v>42</v>
      </c>
      <c r="B1" s="191"/>
      <c r="C1" s="191"/>
      <c r="D1" s="191"/>
      <c r="E1" s="191"/>
      <c r="F1" s="191"/>
      <c r="G1" s="191"/>
      <c r="H1" s="191"/>
      <c r="I1" s="191"/>
      <c r="J1" s="191"/>
      <c r="K1" s="191"/>
      <c r="L1" s="192"/>
    </row>
    <row r="2" spans="1:12" ht="21.75" customHeight="1">
      <c r="A2" s="41" t="s">
        <v>45</v>
      </c>
      <c r="B2" s="185"/>
      <c r="C2" s="186"/>
      <c r="D2" s="187"/>
      <c r="E2" s="42"/>
      <c r="F2" s="42"/>
      <c r="G2" s="43"/>
      <c r="H2" s="44"/>
      <c r="I2" s="44"/>
      <c r="J2" s="45"/>
      <c r="K2" s="45"/>
      <c r="L2" s="46"/>
    </row>
    <row r="3" spans="1:12" ht="21.75" customHeight="1">
      <c r="A3" s="41" t="s">
        <v>43</v>
      </c>
      <c r="B3" s="149"/>
      <c r="C3" s="188"/>
      <c r="D3" s="189"/>
      <c r="E3" s="47"/>
      <c r="F3" s="160" t="s">
        <v>95</v>
      </c>
      <c r="G3" s="161"/>
      <c r="H3" s="44"/>
      <c r="I3" s="162"/>
      <c r="J3" s="162"/>
      <c r="K3" s="162"/>
      <c r="L3" s="46"/>
    </row>
    <row r="4" spans="1:12" ht="21.75" customHeight="1">
      <c r="A4" s="41" t="s">
        <v>44</v>
      </c>
      <c r="B4" s="149"/>
      <c r="C4" s="188"/>
      <c r="D4" s="189"/>
      <c r="E4" s="48"/>
      <c r="F4" s="68" t="s">
        <v>116</v>
      </c>
      <c r="G4" s="69"/>
      <c r="H4" s="45"/>
      <c r="I4" s="162"/>
      <c r="J4" s="162"/>
      <c r="K4" s="162"/>
      <c r="L4" s="46"/>
    </row>
    <row r="5" spans="1:12" ht="21.75" customHeight="1">
      <c r="A5" s="41"/>
      <c r="B5" s="140"/>
      <c r="C5" s="141"/>
      <c r="D5" s="142"/>
      <c r="E5" s="42"/>
      <c r="F5" s="70" t="s">
        <v>117</v>
      </c>
      <c r="G5" s="71"/>
      <c r="H5" s="45"/>
      <c r="I5" s="162"/>
      <c r="J5" s="162"/>
      <c r="K5" s="162"/>
      <c r="L5" s="46"/>
    </row>
    <row r="6" spans="1:12" ht="21.75" customHeight="1">
      <c r="A6" s="41"/>
      <c r="B6" s="143"/>
      <c r="C6" s="144"/>
      <c r="D6" s="145"/>
      <c r="E6" s="42"/>
      <c r="F6" s="49"/>
      <c r="G6" s="49"/>
      <c r="H6" s="45"/>
      <c r="I6" s="50"/>
      <c r="J6" s="50"/>
      <c r="K6" s="50"/>
      <c r="L6" s="46"/>
    </row>
    <row r="7" spans="1:12" ht="21.75" customHeight="1">
      <c r="A7" s="193" t="s">
        <v>41</v>
      </c>
      <c r="B7" s="194"/>
      <c r="C7" s="194"/>
      <c r="D7" s="194"/>
      <c r="E7" s="195"/>
      <c r="F7" s="193" t="s">
        <v>0</v>
      </c>
      <c r="G7" s="194"/>
      <c r="H7" s="194"/>
      <c r="I7" s="196" t="s">
        <v>1</v>
      </c>
      <c r="J7" s="197"/>
      <c r="K7" s="198" t="s">
        <v>39</v>
      </c>
      <c r="L7" s="199"/>
    </row>
    <row r="8" spans="1:12" s="6" customFormat="1" ht="21.75" customHeight="1">
      <c r="A8" s="200" t="s">
        <v>60</v>
      </c>
      <c r="B8" s="201"/>
      <c r="C8" s="202"/>
      <c r="D8" s="203"/>
      <c r="E8" s="204"/>
      <c r="F8" s="173" t="s">
        <v>68</v>
      </c>
      <c r="G8" s="174"/>
      <c r="H8" s="175"/>
      <c r="I8" s="165"/>
      <c r="J8" s="166"/>
      <c r="K8" s="205">
        <f>(I8)*12/52</f>
        <v>0</v>
      </c>
      <c r="L8" s="206"/>
    </row>
    <row r="9" spans="1:12" s="6" customFormat="1" ht="21.75" customHeight="1">
      <c r="A9" s="173" t="s">
        <v>61</v>
      </c>
      <c r="B9" s="174"/>
      <c r="C9" s="175"/>
      <c r="D9" s="138"/>
      <c r="E9" s="139"/>
      <c r="F9" s="173" t="s">
        <v>69</v>
      </c>
      <c r="G9" s="174"/>
      <c r="H9" s="175"/>
      <c r="I9" s="138"/>
      <c r="J9" s="139"/>
      <c r="K9" s="180">
        <f aca="true" t="shared" si="0" ref="K9:K29">(I9)*12/52</f>
        <v>0</v>
      </c>
      <c r="L9" s="181"/>
    </row>
    <row r="10" spans="1:12" s="6" customFormat="1" ht="21.75" customHeight="1">
      <c r="A10" s="173" t="s">
        <v>62</v>
      </c>
      <c r="B10" s="174"/>
      <c r="C10" s="175"/>
      <c r="D10" s="138"/>
      <c r="E10" s="139"/>
      <c r="F10" s="146" t="s">
        <v>3</v>
      </c>
      <c r="G10" s="147"/>
      <c r="H10" s="148"/>
      <c r="I10" s="138"/>
      <c r="J10" s="139"/>
      <c r="K10" s="180">
        <f t="shared" si="0"/>
        <v>0</v>
      </c>
      <c r="L10" s="181"/>
    </row>
    <row r="11" spans="1:12" s="6" customFormat="1" ht="21.75" customHeight="1">
      <c r="A11" s="146" t="s">
        <v>50</v>
      </c>
      <c r="B11" s="147"/>
      <c r="C11" s="148"/>
      <c r="D11" s="138"/>
      <c r="E11" s="139"/>
      <c r="F11" s="146" t="s">
        <v>4</v>
      </c>
      <c r="G11" s="147"/>
      <c r="H11" s="148"/>
      <c r="I11" s="138"/>
      <c r="J11" s="139"/>
      <c r="K11" s="180">
        <f t="shared" si="0"/>
        <v>0</v>
      </c>
      <c r="L11" s="181"/>
    </row>
    <row r="12" spans="1:12" s="6" customFormat="1" ht="21.75" customHeight="1">
      <c r="A12" s="146" t="s">
        <v>2</v>
      </c>
      <c r="B12" s="147"/>
      <c r="C12" s="148"/>
      <c r="D12" s="138"/>
      <c r="E12" s="139"/>
      <c r="F12" s="146" t="s">
        <v>5</v>
      </c>
      <c r="G12" s="147"/>
      <c r="H12" s="148"/>
      <c r="I12" s="138"/>
      <c r="J12" s="139"/>
      <c r="K12" s="180">
        <f t="shared" si="0"/>
        <v>0</v>
      </c>
      <c r="L12" s="181"/>
    </row>
    <row r="13" spans="1:12" s="6" customFormat="1" ht="21.75" customHeight="1">
      <c r="A13" s="146" t="s">
        <v>37</v>
      </c>
      <c r="B13" s="147"/>
      <c r="C13" s="148"/>
      <c r="D13" s="138"/>
      <c r="E13" s="139"/>
      <c r="F13" s="173" t="s">
        <v>70</v>
      </c>
      <c r="G13" s="174"/>
      <c r="H13" s="175"/>
      <c r="I13" s="138"/>
      <c r="J13" s="139"/>
      <c r="K13" s="180">
        <f t="shared" si="0"/>
        <v>0</v>
      </c>
      <c r="L13" s="181"/>
    </row>
    <row r="14" spans="1:12" s="6" customFormat="1" ht="21.75" customHeight="1">
      <c r="A14" s="146" t="s">
        <v>63</v>
      </c>
      <c r="B14" s="147"/>
      <c r="C14" s="148"/>
      <c r="D14" s="138"/>
      <c r="E14" s="139"/>
      <c r="F14" s="173" t="s">
        <v>7</v>
      </c>
      <c r="G14" s="174"/>
      <c r="H14" s="175"/>
      <c r="I14" s="138"/>
      <c r="J14" s="139"/>
      <c r="K14" s="180">
        <f t="shared" si="0"/>
        <v>0</v>
      </c>
      <c r="L14" s="181"/>
    </row>
    <row r="15" spans="1:12" s="6" customFormat="1" ht="21.75" customHeight="1">
      <c r="A15" s="146" t="s">
        <v>64</v>
      </c>
      <c r="B15" s="147"/>
      <c r="C15" s="148"/>
      <c r="D15" s="138"/>
      <c r="E15" s="139"/>
      <c r="F15" s="173" t="s">
        <v>38</v>
      </c>
      <c r="G15" s="174"/>
      <c r="H15" s="175"/>
      <c r="I15" s="138"/>
      <c r="J15" s="139"/>
      <c r="K15" s="180">
        <f t="shared" si="0"/>
        <v>0</v>
      </c>
      <c r="L15" s="181"/>
    </row>
    <row r="16" spans="1:12" s="6" customFormat="1" ht="21.75" customHeight="1">
      <c r="A16" s="146" t="s">
        <v>96</v>
      </c>
      <c r="B16" s="147"/>
      <c r="C16" s="148"/>
      <c r="D16" s="138"/>
      <c r="E16" s="139"/>
      <c r="F16" s="173" t="s">
        <v>71</v>
      </c>
      <c r="G16" s="174"/>
      <c r="H16" s="175"/>
      <c r="I16" s="138"/>
      <c r="J16" s="139"/>
      <c r="K16" s="180">
        <f t="shared" si="0"/>
        <v>0</v>
      </c>
      <c r="L16" s="181"/>
    </row>
    <row r="17" spans="1:12" s="6" customFormat="1" ht="21.75" customHeight="1">
      <c r="A17" s="146" t="s">
        <v>65</v>
      </c>
      <c r="B17" s="147"/>
      <c r="C17" s="148"/>
      <c r="D17" s="138"/>
      <c r="E17" s="139"/>
      <c r="F17" s="173" t="s">
        <v>72</v>
      </c>
      <c r="G17" s="174"/>
      <c r="H17" s="175"/>
      <c r="I17" s="138"/>
      <c r="J17" s="139"/>
      <c r="K17" s="180">
        <f t="shared" si="0"/>
        <v>0</v>
      </c>
      <c r="L17" s="181"/>
    </row>
    <row r="18" spans="1:12" s="6" customFormat="1" ht="21.75" customHeight="1">
      <c r="A18" s="146" t="s">
        <v>6</v>
      </c>
      <c r="B18" s="147"/>
      <c r="C18" s="148"/>
      <c r="D18" s="138"/>
      <c r="E18" s="139"/>
      <c r="F18" s="173" t="s">
        <v>73</v>
      </c>
      <c r="G18" s="174"/>
      <c r="H18" s="175"/>
      <c r="I18" s="138"/>
      <c r="J18" s="139"/>
      <c r="K18" s="180">
        <f t="shared" si="0"/>
        <v>0</v>
      </c>
      <c r="L18" s="181"/>
    </row>
    <row r="19" spans="1:12" s="6" customFormat="1" ht="21.75" customHeight="1">
      <c r="A19" s="146" t="s">
        <v>66</v>
      </c>
      <c r="B19" s="147"/>
      <c r="C19" s="148"/>
      <c r="D19" s="138"/>
      <c r="E19" s="139"/>
      <c r="F19" s="173" t="s">
        <v>74</v>
      </c>
      <c r="G19" s="174"/>
      <c r="H19" s="175"/>
      <c r="I19" s="138"/>
      <c r="J19" s="139"/>
      <c r="K19" s="180">
        <f t="shared" si="0"/>
        <v>0</v>
      </c>
      <c r="L19" s="181"/>
    </row>
    <row r="20" spans="1:12" s="6" customFormat="1" ht="21.75" customHeight="1">
      <c r="A20" s="146" t="s">
        <v>53</v>
      </c>
      <c r="B20" s="147"/>
      <c r="C20" s="148"/>
      <c r="D20" s="138"/>
      <c r="E20" s="139"/>
      <c r="F20" s="146" t="s">
        <v>46</v>
      </c>
      <c r="G20" s="147"/>
      <c r="H20" s="148"/>
      <c r="I20" s="138"/>
      <c r="J20" s="139"/>
      <c r="K20" s="180">
        <f>(I20)*12/52</f>
        <v>0</v>
      </c>
      <c r="L20" s="181"/>
    </row>
    <row r="21" spans="1:12" s="6" customFormat="1" ht="21.75" customHeight="1">
      <c r="A21" s="146" t="s">
        <v>67</v>
      </c>
      <c r="B21" s="147"/>
      <c r="C21" s="148"/>
      <c r="D21" s="167"/>
      <c r="E21" s="168"/>
      <c r="F21" s="146"/>
      <c r="G21" s="147"/>
      <c r="H21" s="148"/>
      <c r="I21" s="138"/>
      <c r="J21" s="139"/>
      <c r="K21" s="180">
        <f t="shared" si="0"/>
        <v>0</v>
      </c>
      <c r="L21" s="181"/>
    </row>
    <row r="22" spans="1:12" s="6" customFormat="1" ht="21.75" customHeight="1">
      <c r="A22" s="7"/>
      <c r="B22" s="8"/>
      <c r="C22" s="36" t="s">
        <v>15</v>
      </c>
      <c r="D22" s="158">
        <f>SUM(D8:E21)</f>
        <v>0</v>
      </c>
      <c r="E22" s="159"/>
      <c r="F22" s="182"/>
      <c r="G22" s="183"/>
      <c r="H22" s="184"/>
      <c r="I22" s="163"/>
      <c r="J22" s="164"/>
      <c r="K22" s="178">
        <f t="shared" si="0"/>
        <v>0</v>
      </c>
      <c r="L22" s="179"/>
    </row>
    <row r="23" spans="1:12" s="6" customFormat="1" ht="21.75" customHeight="1">
      <c r="A23" s="51" t="s">
        <v>8</v>
      </c>
      <c r="B23" s="52">
        <f>D69</f>
        <v>0</v>
      </c>
      <c r="C23" s="53"/>
      <c r="D23" s="53"/>
      <c r="E23" s="54"/>
      <c r="F23" s="182"/>
      <c r="G23" s="183"/>
      <c r="H23" s="184"/>
      <c r="I23" s="163"/>
      <c r="J23" s="164"/>
      <c r="K23" s="178">
        <f t="shared" si="0"/>
        <v>0</v>
      </c>
      <c r="L23" s="179"/>
    </row>
    <row r="24" spans="1:12" s="6" customFormat="1" ht="21.75" customHeight="1">
      <c r="A24" s="41"/>
      <c r="B24" s="55"/>
      <c r="C24" s="53"/>
      <c r="D24" s="53"/>
      <c r="E24" s="54"/>
      <c r="F24" s="182"/>
      <c r="G24" s="183"/>
      <c r="H24" s="184"/>
      <c r="I24" s="163"/>
      <c r="J24" s="164"/>
      <c r="K24" s="178">
        <f t="shared" si="0"/>
        <v>0</v>
      </c>
      <c r="L24" s="179"/>
    </row>
    <row r="25" spans="1:12" s="6" customFormat="1" ht="21.75" customHeight="1">
      <c r="A25" s="51" t="s">
        <v>9</v>
      </c>
      <c r="B25" s="52">
        <f>K30</f>
        <v>0</v>
      </c>
      <c r="C25" s="53"/>
      <c r="D25" s="53"/>
      <c r="E25" s="54"/>
      <c r="F25" s="182"/>
      <c r="G25" s="183"/>
      <c r="H25" s="184"/>
      <c r="I25" s="163"/>
      <c r="J25" s="164"/>
      <c r="K25" s="178">
        <f t="shared" si="0"/>
        <v>0</v>
      </c>
      <c r="L25" s="179"/>
    </row>
    <row r="26" spans="1:12" s="6" customFormat="1" ht="21.75" customHeight="1">
      <c r="A26" s="41"/>
      <c r="B26" s="55"/>
      <c r="C26" s="53"/>
      <c r="D26" s="53"/>
      <c r="E26" s="54"/>
      <c r="F26" s="182"/>
      <c r="G26" s="183"/>
      <c r="H26" s="184"/>
      <c r="I26" s="163"/>
      <c r="J26" s="164"/>
      <c r="K26" s="178">
        <f t="shared" si="0"/>
        <v>0</v>
      </c>
      <c r="L26" s="179"/>
    </row>
    <row r="27" spans="1:12" s="6" customFormat="1" ht="21.75" customHeight="1">
      <c r="A27" s="51" t="s">
        <v>10</v>
      </c>
      <c r="B27" s="52">
        <f>K52</f>
        <v>0</v>
      </c>
      <c r="C27" s="53"/>
      <c r="D27" s="53"/>
      <c r="E27" s="54"/>
      <c r="F27" s="182"/>
      <c r="G27" s="183"/>
      <c r="H27" s="184"/>
      <c r="I27" s="163"/>
      <c r="J27" s="164"/>
      <c r="K27" s="178">
        <f t="shared" si="0"/>
        <v>0</v>
      </c>
      <c r="L27" s="179"/>
    </row>
    <row r="28" spans="1:12" s="6" customFormat="1" ht="21.75" customHeight="1">
      <c r="A28" s="41"/>
      <c r="B28" s="55"/>
      <c r="C28" s="53"/>
      <c r="D28" s="53"/>
      <c r="E28" s="54"/>
      <c r="F28" s="207"/>
      <c r="G28" s="208"/>
      <c r="H28" s="209"/>
      <c r="I28" s="163"/>
      <c r="J28" s="164"/>
      <c r="K28" s="178">
        <f t="shared" si="0"/>
        <v>0</v>
      </c>
      <c r="L28" s="179"/>
    </row>
    <row r="29" spans="1:12" s="6" customFormat="1" ht="21.75" customHeight="1">
      <c r="A29" s="51" t="s">
        <v>11</v>
      </c>
      <c r="B29" s="52">
        <f>K69</f>
        <v>0</v>
      </c>
      <c r="C29" s="53"/>
      <c r="D29" s="53"/>
      <c r="E29" s="54"/>
      <c r="F29" s="207"/>
      <c r="G29" s="208"/>
      <c r="H29" s="210"/>
      <c r="I29" s="218"/>
      <c r="J29" s="219"/>
      <c r="K29" s="178">
        <f t="shared" si="0"/>
        <v>0</v>
      </c>
      <c r="L29" s="179"/>
    </row>
    <row r="30" spans="1:12" s="6" customFormat="1" ht="21.75" customHeight="1">
      <c r="A30" s="41"/>
      <c r="B30" s="55"/>
      <c r="C30" s="53"/>
      <c r="D30" s="53"/>
      <c r="E30" s="54"/>
      <c r="F30" s="211"/>
      <c r="G30" s="212"/>
      <c r="H30" s="37" t="s">
        <v>9</v>
      </c>
      <c r="I30" s="158">
        <f>SUM(I8:J29)</f>
        <v>0</v>
      </c>
      <c r="J30" s="159"/>
      <c r="K30" s="216">
        <f>SUM(K8:L29)</f>
        <v>0</v>
      </c>
      <c r="L30" s="217"/>
    </row>
    <row r="31" spans="1:12" s="6" customFormat="1" ht="21.75" customHeight="1">
      <c r="A31" s="56" t="s">
        <v>12</v>
      </c>
      <c r="B31" s="52">
        <f>SUM(B23,B25,B27,B29)</f>
        <v>0</v>
      </c>
      <c r="C31" s="57"/>
      <c r="D31" s="53"/>
      <c r="E31" s="54"/>
      <c r="F31" s="213"/>
      <c r="G31" s="214"/>
      <c r="H31" s="214"/>
      <c r="I31" s="214"/>
      <c r="J31" s="214"/>
      <c r="K31" s="214"/>
      <c r="L31" s="215"/>
    </row>
    <row r="32" spans="1:12" ht="21.75" customHeight="1">
      <c r="A32" s="58"/>
      <c r="B32" s="48"/>
      <c r="C32" s="48"/>
      <c r="D32" s="48"/>
      <c r="E32" s="48"/>
      <c r="F32" s="193" t="s">
        <v>13</v>
      </c>
      <c r="G32" s="194"/>
      <c r="H32" s="194"/>
      <c r="I32" s="196" t="s">
        <v>14</v>
      </c>
      <c r="J32" s="220"/>
      <c r="K32" s="198" t="s">
        <v>39</v>
      </c>
      <c r="L32" s="220"/>
    </row>
    <row r="33" spans="1:12" s="6" customFormat="1" ht="21.75" customHeight="1">
      <c r="A33" s="41"/>
      <c r="B33" s="53"/>
      <c r="C33" s="59" t="s">
        <v>15</v>
      </c>
      <c r="D33" s="136">
        <f>D22</f>
        <v>0</v>
      </c>
      <c r="E33" s="137"/>
      <c r="F33" s="173" t="s">
        <v>75</v>
      </c>
      <c r="G33" s="174"/>
      <c r="H33" s="175"/>
      <c r="I33" s="165"/>
      <c r="J33" s="166"/>
      <c r="K33" s="224">
        <f>I33/52</f>
        <v>0</v>
      </c>
      <c r="L33" s="225"/>
    </row>
    <row r="34" spans="1:12" s="6" customFormat="1" ht="21.75" customHeight="1">
      <c r="A34" s="41"/>
      <c r="B34" s="53"/>
      <c r="C34" s="53"/>
      <c r="D34" s="55"/>
      <c r="E34" s="55"/>
      <c r="F34" s="221" t="s">
        <v>76</v>
      </c>
      <c r="G34" s="222"/>
      <c r="H34" s="223"/>
      <c r="I34" s="138"/>
      <c r="J34" s="139"/>
      <c r="K34" s="153">
        <f aca="true" t="shared" si="1" ref="K34:K51">I34/52</f>
        <v>0</v>
      </c>
      <c r="L34" s="154"/>
    </row>
    <row r="35" spans="1:12" s="6" customFormat="1" ht="21.75" customHeight="1">
      <c r="A35" s="41"/>
      <c r="B35" s="60"/>
      <c r="C35" s="61" t="s">
        <v>113</v>
      </c>
      <c r="D35" s="136">
        <f>B31</f>
        <v>0</v>
      </c>
      <c r="E35" s="137"/>
      <c r="F35" s="173" t="s">
        <v>77</v>
      </c>
      <c r="G35" s="174"/>
      <c r="H35" s="175"/>
      <c r="I35" s="138"/>
      <c r="J35" s="139"/>
      <c r="K35" s="153">
        <f t="shared" si="1"/>
        <v>0</v>
      </c>
      <c r="L35" s="154"/>
    </row>
    <row r="36" spans="1:12" s="6" customFormat="1" ht="21.75" customHeight="1">
      <c r="A36" s="41"/>
      <c r="B36" s="53"/>
      <c r="C36" s="62"/>
      <c r="D36" s="63"/>
      <c r="E36" s="64"/>
      <c r="F36" s="146" t="s">
        <v>78</v>
      </c>
      <c r="G36" s="147"/>
      <c r="H36" s="148"/>
      <c r="I36" s="72"/>
      <c r="J36" s="73"/>
      <c r="K36" s="153">
        <f>I36/52</f>
        <v>0</v>
      </c>
      <c r="L36" s="154"/>
    </row>
    <row r="37" spans="1:12" s="6" customFormat="1" ht="21.75" customHeight="1" thickBot="1">
      <c r="A37" s="38"/>
      <c r="B37" s="39"/>
      <c r="C37" s="40" t="s">
        <v>112</v>
      </c>
      <c r="D37" s="232">
        <f>D33-D35</f>
        <v>0</v>
      </c>
      <c r="E37" s="233"/>
      <c r="F37" s="146" t="s">
        <v>79</v>
      </c>
      <c r="G37" s="147"/>
      <c r="H37" s="148"/>
      <c r="I37" s="138"/>
      <c r="J37" s="139"/>
      <c r="K37" s="153">
        <f t="shared" si="1"/>
        <v>0</v>
      </c>
      <c r="L37" s="154"/>
    </row>
    <row r="38" spans="1:12" s="6" customFormat="1" ht="21.75" customHeight="1" thickTop="1">
      <c r="A38" s="1"/>
      <c r="B38" s="1"/>
      <c r="C38" s="1"/>
      <c r="D38" s="1"/>
      <c r="E38" s="1"/>
      <c r="F38" s="146" t="s">
        <v>16</v>
      </c>
      <c r="G38" s="147"/>
      <c r="H38" s="148"/>
      <c r="I38" s="138"/>
      <c r="J38" s="139"/>
      <c r="K38" s="153">
        <f t="shared" si="1"/>
        <v>0</v>
      </c>
      <c r="L38" s="154"/>
    </row>
    <row r="39" spans="1:12" s="6" customFormat="1" ht="21.75" customHeight="1">
      <c r="A39" s="1"/>
      <c r="B39" s="1"/>
      <c r="C39" s="1"/>
      <c r="D39" s="1"/>
      <c r="E39" s="1"/>
      <c r="F39" s="146" t="s">
        <v>80</v>
      </c>
      <c r="G39" s="147"/>
      <c r="H39" s="148"/>
      <c r="I39" s="138"/>
      <c r="J39" s="139"/>
      <c r="K39" s="153">
        <f t="shared" si="1"/>
        <v>0</v>
      </c>
      <c r="L39" s="154"/>
    </row>
    <row r="40" spans="1:12" ht="21.75" customHeight="1">
      <c r="A40" s="193" t="s">
        <v>17</v>
      </c>
      <c r="B40" s="194"/>
      <c r="C40" s="194"/>
      <c r="D40" s="194"/>
      <c r="E40" s="195"/>
      <c r="F40" s="146" t="s">
        <v>81</v>
      </c>
      <c r="G40" s="147"/>
      <c r="H40" s="148"/>
      <c r="I40" s="138"/>
      <c r="J40" s="139"/>
      <c r="K40" s="153">
        <f t="shared" si="1"/>
        <v>0</v>
      </c>
      <c r="L40" s="154"/>
    </row>
    <row r="41" spans="1:12" s="4" customFormat="1" ht="21.75" customHeight="1">
      <c r="A41" s="234" t="s">
        <v>40</v>
      </c>
      <c r="B41" s="235"/>
      <c r="C41" s="235"/>
      <c r="D41" s="196" t="s">
        <v>39</v>
      </c>
      <c r="E41" s="220"/>
      <c r="F41" s="146" t="s">
        <v>82</v>
      </c>
      <c r="G41" s="147"/>
      <c r="H41" s="148"/>
      <c r="I41" s="138"/>
      <c r="J41" s="139"/>
      <c r="K41" s="153">
        <f t="shared" si="1"/>
        <v>0</v>
      </c>
      <c r="L41" s="154"/>
    </row>
    <row r="42" spans="1:12" s="4" customFormat="1" ht="21.75" customHeight="1">
      <c r="A42" s="146" t="s">
        <v>47</v>
      </c>
      <c r="B42" s="147"/>
      <c r="C42" s="148"/>
      <c r="D42" s="236"/>
      <c r="E42" s="237"/>
      <c r="F42" s="146" t="s">
        <v>83</v>
      </c>
      <c r="G42" s="147"/>
      <c r="H42" s="148"/>
      <c r="I42" s="138"/>
      <c r="J42" s="139"/>
      <c r="K42" s="153">
        <f t="shared" si="1"/>
        <v>0</v>
      </c>
      <c r="L42" s="154"/>
    </row>
    <row r="43" spans="1:12" s="4" customFormat="1" ht="21.75" customHeight="1">
      <c r="A43" s="146" t="s">
        <v>48</v>
      </c>
      <c r="B43" s="147"/>
      <c r="C43" s="148"/>
      <c r="D43" s="149"/>
      <c r="E43" s="150"/>
      <c r="F43" s="146" t="s">
        <v>84</v>
      </c>
      <c r="G43" s="147"/>
      <c r="H43" s="148"/>
      <c r="I43" s="138"/>
      <c r="J43" s="139"/>
      <c r="K43" s="153">
        <f t="shared" si="1"/>
        <v>0</v>
      </c>
      <c r="L43" s="154"/>
    </row>
    <row r="44" spans="1:12" s="4" customFormat="1" ht="21.75" customHeight="1">
      <c r="A44" s="146" t="s">
        <v>49</v>
      </c>
      <c r="B44" s="147"/>
      <c r="C44" s="148"/>
      <c r="D44" s="149"/>
      <c r="E44" s="150"/>
      <c r="F44" s="146" t="s">
        <v>18</v>
      </c>
      <c r="G44" s="147"/>
      <c r="H44" s="148"/>
      <c r="I44" s="138"/>
      <c r="J44" s="139"/>
      <c r="K44" s="153">
        <f t="shared" si="1"/>
        <v>0</v>
      </c>
      <c r="L44" s="154"/>
    </row>
    <row r="45" spans="1:12" s="4" customFormat="1" ht="21.75" customHeight="1">
      <c r="A45" s="146" t="s">
        <v>50</v>
      </c>
      <c r="B45" s="147"/>
      <c r="C45" s="148"/>
      <c r="D45" s="149"/>
      <c r="E45" s="150"/>
      <c r="F45" s="146" t="s">
        <v>85</v>
      </c>
      <c r="G45" s="147"/>
      <c r="H45" s="148"/>
      <c r="I45" s="138"/>
      <c r="J45" s="139"/>
      <c r="K45" s="153">
        <f t="shared" si="1"/>
        <v>0</v>
      </c>
      <c r="L45" s="154"/>
    </row>
    <row r="46" spans="1:12" s="4" customFormat="1" ht="21.75" customHeight="1">
      <c r="A46" s="146" t="s">
        <v>51</v>
      </c>
      <c r="B46" s="147"/>
      <c r="C46" s="148"/>
      <c r="D46" s="149"/>
      <c r="E46" s="150"/>
      <c r="F46" s="146" t="s">
        <v>86</v>
      </c>
      <c r="G46" s="147"/>
      <c r="H46" s="148"/>
      <c r="I46" s="138"/>
      <c r="J46" s="139"/>
      <c r="K46" s="153">
        <f t="shared" si="1"/>
        <v>0</v>
      </c>
      <c r="L46" s="154"/>
    </row>
    <row r="47" spans="1:12" s="4" customFormat="1" ht="21.75" customHeight="1">
      <c r="A47" s="146" t="s">
        <v>52</v>
      </c>
      <c r="B47" s="147"/>
      <c r="C47" s="148"/>
      <c r="D47" s="149"/>
      <c r="E47" s="150"/>
      <c r="F47" s="65" t="s">
        <v>87</v>
      </c>
      <c r="G47" s="66"/>
      <c r="H47" s="67"/>
      <c r="I47" s="138"/>
      <c r="J47" s="139"/>
      <c r="K47" s="153">
        <f t="shared" si="1"/>
        <v>0</v>
      </c>
      <c r="L47" s="154"/>
    </row>
    <row r="48" spans="1:12" s="4" customFormat="1" ht="21.75" customHeight="1">
      <c r="A48" s="146" t="s">
        <v>53</v>
      </c>
      <c r="B48" s="147"/>
      <c r="C48" s="148"/>
      <c r="D48" s="149"/>
      <c r="E48" s="150"/>
      <c r="F48" s="65" t="s">
        <v>88</v>
      </c>
      <c r="G48" s="66"/>
      <c r="H48" s="67"/>
      <c r="I48" s="138"/>
      <c r="J48" s="139"/>
      <c r="K48" s="153">
        <f t="shared" si="1"/>
        <v>0</v>
      </c>
      <c r="L48" s="154"/>
    </row>
    <row r="49" spans="1:12" s="4" customFormat="1" ht="21.75" customHeight="1">
      <c r="A49" s="146" t="s">
        <v>54</v>
      </c>
      <c r="B49" s="147"/>
      <c r="C49" s="148"/>
      <c r="D49" s="149"/>
      <c r="E49" s="150"/>
      <c r="F49" s="173" t="s">
        <v>89</v>
      </c>
      <c r="G49" s="174"/>
      <c r="H49" s="175"/>
      <c r="I49" s="138"/>
      <c r="J49" s="139"/>
      <c r="K49" s="153">
        <f t="shared" si="1"/>
        <v>0</v>
      </c>
      <c r="L49" s="154"/>
    </row>
    <row r="50" spans="1:12" s="4" customFormat="1" ht="21.75" customHeight="1">
      <c r="A50" s="146" t="s">
        <v>19</v>
      </c>
      <c r="B50" s="147"/>
      <c r="C50" s="148"/>
      <c r="D50" s="149"/>
      <c r="E50" s="150"/>
      <c r="F50" s="155"/>
      <c r="G50" s="156"/>
      <c r="H50" s="157"/>
      <c r="I50" s="138"/>
      <c r="J50" s="139"/>
      <c r="K50" s="153">
        <f t="shared" si="1"/>
        <v>0</v>
      </c>
      <c r="L50" s="154"/>
    </row>
    <row r="51" spans="1:12" s="4" customFormat="1" ht="21.75" customHeight="1">
      <c r="A51" s="146" t="s">
        <v>55</v>
      </c>
      <c r="B51" s="147"/>
      <c r="C51" s="148"/>
      <c r="D51" s="149"/>
      <c r="E51" s="150"/>
      <c r="F51" s="173"/>
      <c r="G51" s="174"/>
      <c r="H51" s="226"/>
      <c r="I51" s="167"/>
      <c r="J51" s="168"/>
      <c r="K51" s="153">
        <f t="shared" si="1"/>
        <v>0</v>
      </c>
      <c r="L51" s="154"/>
    </row>
    <row r="52" spans="1:12" s="4" customFormat="1" ht="21.75" customHeight="1">
      <c r="A52" s="146" t="s">
        <v>20</v>
      </c>
      <c r="B52" s="147"/>
      <c r="C52" s="148"/>
      <c r="D52" s="149"/>
      <c r="E52" s="150"/>
      <c r="F52" s="151"/>
      <c r="G52" s="152"/>
      <c r="H52" s="37" t="s">
        <v>10</v>
      </c>
      <c r="I52" s="158">
        <f>SUM(I33:J51)</f>
        <v>0</v>
      </c>
      <c r="J52" s="159"/>
      <c r="K52" s="227">
        <f>SUM(K33:L51)</f>
        <v>0</v>
      </c>
      <c r="L52" s="228"/>
    </row>
    <row r="53" spans="1:12" s="4" customFormat="1" ht="21.75" customHeight="1">
      <c r="A53" s="146" t="s">
        <v>21</v>
      </c>
      <c r="B53" s="147"/>
      <c r="C53" s="148"/>
      <c r="D53" s="149"/>
      <c r="E53" s="150"/>
      <c r="F53" s="229"/>
      <c r="G53" s="230"/>
      <c r="H53" s="230"/>
      <c r="I53" s="230"/>
      <c r="J53" s="230"/>
      <c r="K53" s="230"/>
      <c r="L53" s="231"/>
    </row>
    <row r="54" spans="1:12" ht="21.75" customHeight="1">
      <c r="A54" s="146" t="s">
        <v>22</v>
      </c>
      <c r="B54" s="147"/>
      <c r="C54" s="148"/>
      <c r="D54" s="149"/>
      <c r="E54" s="150"/>
      <c r="F54" s="193" t="s">
        <v>23</v>
      </c>
      <c r="G54" s="194"/>
      <c r="H54" s="194"/>
      <c r="I54" s="196" t="s">
        <v>14</v>
      </c>
      <c r="J54" s="220"/>
      <c r="K54" s="198" t="s">
        <v>39</v>
      </c>
      <c r="L54" s="220"/>
    </row>
    <row r="55" spans="1:12" s="4" customFormat="1" ht="21.75" customHeight="1">
      <c r="A55" s="146" t="s">
        <v>56</v>
      </c>
      <c r="B55" s="147"/>
      <c r="C55" s="148"/>
      <c r="D55" s="149"/>
      <c r="E55" s="150"/>
      <c r="F55" s="173" t="s">
        <v>25</v>
      </c>
      <c r="G55" s="174"/>
      <c r="H55" s="175"/>
      <c r="I55" s="165"/>
      <c r="J55" s="166"/>
      <c r="K55" s="176">
        <f>(I55)/52</f>
        <v>0</v>
      </c>
      <c r="L55" s="177"/>
    </row>
    <row r="56" spans="1:12" s="4" customFormat="1" ht="21.75" customHeight="1">
      <c r="A56" s="146" t="s">
        <v>24</v>
      </c>
      <c r="B56" s="147"/>
      <c r="C56" s="148"/>
      <c r="D56" s="149"/>
      <c r="E56" s="150"/>
      <c r="F56" s="173" t="s">
        <v>90</v>
      </c>
      <c r="G56" s="174"/>
      <c r="H56" s="175"/>
      <c r="I56" s="138"/>
      <c r="J56" s="139"/>
      <c r="K56" s="171">
        <f aca="true" t="shared" si="2" ref="K56:K68">(I56)/52</f>
        <v>0</v>
      </c>
      <c r="L56" s="172"/>
    </row>
    <row r="57" spans="1:12" s="4" customFormat="1" ht="21.75" customHeight="1">
      <c r="A57" s="146" t="s">
        <v>57</v>
      </c>
      <c r="B57" s="147"/>
      <c r="C57" s="148"/>
      <c r="D57" s="149"/>
      <c r="E57" s="150"/>
      <c r="F57" s="173" t="s">
        <v>27</v>
      </c>
      <c r="G57" s="174"/>
      <c r="H57" s="175"/>
      <c r="I57" s="138"/>
      <c r="J57" s="139"/>
      <c r="K57" s="171">
        <f t="shared" si="2"/>
        <v>0</v>
      </c>
      <c r="L57" s="172"/>
    </row>
    <row r="58" spans="1:12" s="4" customFormat="1" ht="21.75" customHeight="1">
      <c r="A58" s="146" t="s">
        <v>26</v>
      </c>
      <c r="B58" s="147"/>
      <c r="C58" s="148"/>
      <c r="D58" s="149"/>
      <c r="E58" s="150"/>
      <c r="F58" s="173" t="s">
        <v>28</v>
      </c>
      <c r="G58" s="174"/>
      <c r="H58" s="175"/>
      <c r="I58" s="138"/>
      <c r="J58" s="139"/>
      <c r="K58" s="171">
        <f t="shared" si="2"/>
        <v>0</v>
      </c>
      <c r="L58" s="172"/>
    </row>
    <row r="59" spans="1:12" s="4" customFormat="1" ht="21.75" customHeight="1">
      <c r="A59" s="146" t="s">
        <v>58</v>
      </c>
      <c r="B59" s="147"/>
      <c r="C59" s="148"/>
      <c r="D59" s="149"/>
      <c r="E59" s="150"/>
      <c r="F59" s="173" t="s">
        <v>30</v>
      </c>
      <c r="G59" s="174"/>
      <c r="H59" s="175"/>
      <c r="I59" s="138"/>
      <c r="J59" s="139"/>
      <c r="K59" s="171">
        <f t="shared" si="2"/>
        <v>0</v>
      </c>
      <c r="L59" s="172"/>
    </row>
    <row r="60" spans="1:12" s="4" customFormat="1" ht="21.75" customHeight="1">
      <c r="A60" s="146" t="s">
        <v>29</v>
      </c>
      <c r="B60" s="147"/>
      <c r="C60" s="148"/>
      <c r="D60" s="149"/>
      <c r="E60" s="150"/>
      <c r="F60" s="173" t="s">
        <v>32</v>
      </c>
      <c r="G60" s="174"/>
      <c r="H60" s="175"/>
      <c r="I60" s="138"/>
      <c r="J60" s="139"/>
      <c r="K60" s="171">
        <f>(I60)/52</f>
        <v>0</v>
      </c>
      <c r="L60" s="172"/>
    </row>
    <row r="61" spans="1:12" s="4" customFormat="1" ht="21.75" customHeight="1">
      <c r="A61" s="146" t="s">
        <v>31</v>
      </c>
      <c r="B61" s="147"/>
      <c r="C61" s="148"/>
      <c r="D61" s="149"/>
      <c r="E61" s="150"/>
      <c r="F61" s="173" t="s">
        <v>33</v>
      </c>
      <c r="G61" s="174"/>
      <c r="H61" s="175"/>
      <c r="I61" s="138"/>
      <c r="J61" s="139"/>
      <c r="K61" s="171">
        <f t="shared" si="2"/>
        <v>0</v>
      </c>
      <c r="L61" s="172"/>
    </row>
    <row r="62" spans="1:12" s="4" customFormat="1" ht="21.75" customHeight="1">
      <c r="A62" s="146" t="s">
        <v>59</v>
      </c>
      <c r="B62" s="147"/>
      <c r="C62" s="148"/>
      <c r="D62" s="149"/>
      <c r="E62" s="150"/>
      <c r="F62" s="173" t="s">
        <v>91</v>
      </c>
      <c r="G62" s="174"/>
      <c r="H62" s="175"/>
      <c r="I62" s="138"/>
      <c r="J62" s="139"/>
      <c r="K62" s="171">
        <f t="shared" si="2"/>
        <v>0</v>
      </c>
      <c r="L62" s="172"/>
    </row>
    <row r="63" spans="1:12" s="4" customFormat="1" ht="21.75" customHeight="1">
      <c r="A63" s="146"/>
      <c r="B63" s="147"/>
      <c r="C63" s="148"/>
      <c r="D63" s="138"/>
      <c r="E63" s="139"/>
      <c r="F63" s="173" t="s">
        <v>34</v>
      </c>
      <c r="G63" s="174"/>
      <c r="H63" s="175"/>
      <c r="I63" s="138"/>
      <c r="J63" s="139"/>
      <c r="K63" s="171">
        <f t="shared" si="2"/>
        <v>0</v>
      </c>
      <c r="L63" s="172"/>
    </row>
    <row r="64" spans="1:12" s="4" customFormat="1" ht="21.75" customHeight="1">
      <c r="A64" s="146"/>
      <c r="B64" s="147"/>
      <c r="C64" s="148"/>
      <c r="D64" s="138"/>
      <c r="E64" s="139"/>
      <c r="F64" s="173" t="s">
        <v>92</v>
      </c>
      <c r="G64" s="174"/>
      <c r="H64" s="175"/>
      <c r="I64" s="138"/>
      <c r="J64" s="139"/>
      <c r="K64" s="171">
        <f t="shared" si="2"/>
        <v>0</v>
      </c>
      <c r="L64" s="172"/>
    </row>
    <row r="65" spans="1:12" s="4" customFormat="1" ht="21.75" customHeight="1">
      <c r="A65" s="146"/>
      <c r="B65" s="147"/>
      <c r="C65" s="148"/>
      <c r="D65" s="138"/>
      <c r="E65" s="139"/>
      <c r="F65" s="173" t="s">
        <v>93</v>
      </c>
      <c r="G65" s="174"/>
      <c r="H65" s="175"/>
      <c r="I65" s="138"/>
      <c r="J65" s="139"/>
      <c r="K65" s="171">
        <f t="shared" si="2"/>
        <v>0</v>
      </c>
      <c r="L65" s="172"/>
    </row>
    <row r="66" spans="1:12" s="4" customFormat="1" ht="21.75" customHeight="1">
      <c r="A66" s="146"/>
      <c r="B66" s="147"/>
      <c r="C66" s="148"/>
      <c r="D66" s="138"/>
      <c r="E66" s="139"/>
      <c r="F66" s="173" t="s">
        <v>94</v>
      </c>
      <c r="G66" s="174"/>
      <c r="H66" s="175"/>
      <c r="I66" s="138"/>
      <c r="J66" s="139"/>
      <c r="K66" s="171">
        <f t="shared" si="2"/>
        <v>0</v>
      </c>
      <c r="L66" s="172"/>
    </row>
    <row r="67" spans="1:12" s="4" customFormat="1" ht="21.75" customHeight="1">
      <c r="A67" s="146"/>
      <c r="B67" s="147"/>
      <c r="C67" s="148"/>
      <c r="D67" s="138"/>
      <c r="E67" s="139"/>
      <c r="F67" s="173"/>
      <c r="G67" s="174"/>
      <c r="H67" s="175"/>
      <c r="I67" s="138"/>
      <c r="J67" s="139"/>
      <c r="K67" s="171">
        <f t="shared" si="2"/>
        <v>0</v>
      </c>
      <c r="L67" s="172"/>
    </row>
    <row r="68" spans="1:12" s="4" customFormat="1" ht="21.75" customHeight="1">
      <c r="A68" s="146"/>
      <c r="B68" s="147"/>
      <c r="C68" s="148"/>
      <c r="D68" s="167"/>
      <c r="E68" s="168"/>
      <c r="F68" s="173"/>
      <c r="G68" s="174"/>
      <c r="H68" s="226"/>
      <c r="I68" s="167"/>
      <c r="J68" s="168"/>
      <c r="K68" s="171">
        <f t="shared" si="2"/>
        <v>0</v>
      </c>
      <c r="L68" s="172"/>
    </row>
    <row r="69" spans="1:12" s="4" customFormat="1" ht="21.75" customHeight="1">
      <c r="A69" s="151"/>
      <c r="B69" s="152"/>
      <c r="C69" s="36" t="s">
        <v>35</v>
      </c>
      <c r="D69" s="158">
        <f>SUM(D41:E68)</f>
        <v>0</v>
      </c>
      <c r="E69" s="159"/>
      <c r="F69" s="212"/>
      <c r="G69" s="212"/>
      <c r="H69" s="37" t="s">
        <v>36</v>
      </c>
      <c r="I69" s="158">
        <f>SUM(I55:J68)</f>
        <v>0</v>
      </c>
      <c r="J69" s="159"/>
      <c r="K69" s="169">
        <f>SUM(K55:L68)</f>
        <v>0</v>
      </c>
      <c r="L69" s="170"/>
    </row>
    <row r="70" spans="1:12" ht="30" customHeight="1">
      <c r="A70" s="9"/>
      <c r="B70" s="18">
        <f>IF(I71&lt;&gt;2021,"","Signed by adviser")</f>
      </c>
      <c r="C70" s="238"/>
      <c r="D70" s="238"/>
      <c r="E70" s="238"/>
      <c r="F70" s="10"/>
      <c r="G70" s="10"/>
      <c r="H70" s="18">
        <f>IF(I71&lt;&gt;2021,"","Name of budgeting service")</f>
      </c>
      <c r="I70" s="238"/>
      <c r="J70" s="238"/>
      <c r="K70" s="238"/>
      <c r="L70" s="11"/>
    </row>
    <row r="71" spans="1:12" ht="30" customHeight="1">
      <c r="A71" s="9"/>
      <c r="B71" s="18">
        <f>IF(I71&lt;&gt;2021,"","Signed by client")</f>
      </c>
      <c r="C71" s="238"/>
      <c r="D71" s="238"/>
      <c r="E71" s="238"/>
      <c r="F71" s="10"/>
      <c r="G71" s="5"/>
      <c r="H71" s="12" t="s">
        <v>97</v>
      </c>
      <c r="I71" s="242"/>
      <c r="J71" s="242"/>
      <c r="K71" s="242"/>
      <c r="L71" s="11"/>
    </row>
    <row r="72" spans="1:12" ht="50.25" customHeight="1">
      <c r="A72" s="239" t="s">
        <v>114</v>
      </c>
      <c r="B72" s="240"/>
      <c r="C72" s="240"/>
      <c r="D72" s="240"/>
      <c r="E72" s="240"/>
      <c r="F72" s="240"/>
      <c r="G72" s="240"/>
      <c r="H72" s="240"/>
      <c r="I72" s="240"/>
      <c r="J72" s="240"/>
      <c r="K72" s="240"/>
      <c r="L72" s="241"/>
    </row>
    <row r="73" spans="1:12" ht="16.5" customHeight="1">
      <c r="A73" s="2"/>
      <c r="B73" s="3"/>
      <c r="C73" s="3"/>
      <c r="D73" s="3"/>
      <c r="E73" s="3"/>
      <c r="F73" s="3"/>
      <c r="G73" s="3"/>
      <c r="H73" s="3"/>
      <c r="I73" s="3"/>
      <c r="J73" s="3"/>
      <c r="K73" s="3"/>
      <c r="L73" s="3"/>
    </row>
    <row r="74" ht="16.5" customHeight="1"/>
    <row r="75" ht="16.5" customHeight="1"/>
    <row r="76" ht="16.5" customHeight="1"/>
    <row r="82" spans="1:12" ht="15">
      <c r="A82" s="3"/>
      <c r="B82" s="3"/>
      <c r="C82" s="3"/>
      <c r="D82" s="3"/>
      <c r="E82" s="3"/>
      <c r="F82" s="3"/>
      <c r="G82" s="3"/>
      <c r="H82" s="3"/>
      <c r="I82" s="3"/>
      <c r="J82" s="3"/>
      <c r="K82" s="3"/>
      <c r="L82" s="3"/>
    </row>
    <row r="83" spans="1:12" ht="15">
      <c r="A83" s="3"/>
      <c r="B83" s="3"/>
      <c r="C83" s="3"/>
      <c r="D83" s="3"/>
      <c r="E83" s="3"/>
      <c r="F83" s="3"/>
      <c r="G83" s="3"/>
      <c r="H83" s="3"/>
      <c r="I83" s="3"/>
      <c r="J83" s="3"/>
      <c r="K83" s="3"/>
      <c r="L83" s="3"/>
    </row>
    <row r="84" spans="1:12" ht="15">
      <c r="A84" s="3"/>
      <c r="B84" s="3"/>
      <c r="C84" s="3"/>
      <c r="D84" s="3"/>
      <c r="E84" s="3"/>
      <c r="F84" s="3"/>
      <c r="G84" s="3"/>
      <c r="H84" s="3"/>
      <c r="I84" s="3"/>
      <c r="J84" s="3"/>
      <c r="K84" s="3"/>
      <c r="L84" s="3"/>
    </row>
    <row r="85" spans="1:12" ht="15">
      <c r="A85" s="3"/>
      <c r="B85" s="3"/>
      <c r="C85" s="3"/>
      <c r="D85" s="3"/>
      <c r="E85" s="3"/>
      <c r="F85" s="3"/>
      <c r="G85" s="3"/>
      <c r="H85" s="3"/>
      <c r="I85" s="3"/>
      <c r="J85" s="3"/>
      <c r="K85" s="3"/>
      <c r="L85" s="3"/>
    </row>
    <row r="86" spans="1:12" ht="15">
      <c r="A86" s="3"/>
      <c r="B86" s="3"/>
      <c r="C86" s="3"/>
      <c r="D86" s="3"/>
      <c r="E86" s="3"/>
      <c r="F86" s="3"/>
      <c r="G86" s="3"/>
      <c r="H86" s="3"/>
      <c r="I86" s="3"/>
      <c r="J86" s="3"/>
      <c r="K86" s="3"/>
      <c r="L86" s="3"/>
    </row>
  </sheetData>
  <sheetProtection/>
  <mergeCells count="286">
    <mergeCell ref="D58:E58"/>
    <mergeCell ref="D59:E59"/>
    <mergeCell ref="D60:E60"/>
    <mergeCell ref="D61:E61"/>
    <mergeCell ref="D62:E62"/>
    <mergeCell ref="D52:E52"/>
    <mergeCell ref="D53:E53"/>
    <mergeCell ref="D54:E54"/>
    <mergeCell ref="D55:E55"/>
    <mergeCell ref="D56:E56"/>
    <mergeCell ref="D57:E57"/>
    <mergeCell ref="C70:E70"/>
    <mergeCell ref="C71:E71"/>
    <mergeCell ref="I70:K70"/>
    <mergeCell ref="A72:L72"/>
    <mergeCell ref="I71:K71"/>
    <mergeCell ref="F68:H68"/>
    <mergeCell ref="D65:E65"/>
    <mergeCell ref="D64:E64"/>
    <mergeCell ref="D68:E68"/>
    <mergeCell ref="D42:E42"/>
    <mergeCell ref="D43:E43"/>
    <mergeCell ref="D44:E44"/>
    <mergeCell ref="D45:E45"/>
    <mergeCell ref="D46:E46"/>
    <mergeCell ref="A66:C66"/>
    <mergeCell ref="A60:C60"/>
    <mergeCell ref="A65:C65"/>
    <mergeCell ref="A50:C50"/>
    <mergeCell ref="A51:C51"/>
    <mergeCell ref="A41:C41"/>
    <mergeCell ref="I32:J32"/>
    <mergeCell ref="I54:J54"/>
    <mergeCell ref="B4:D4"/>
    <mergeCell ref="A55:C55"/>
    <mergeCell ref="A56:C56"/>
    <mergeCell ref="A47:C47"/>
    <mergeCell ref="D47:E47"/>
    <mergeCell ref="A48:C48"/>
    <mergeCell ref="A49:C49"/>
    <mergeCell ref="A52:C52"/>
    <mergeCell ref="A57:C57"/>
    <mergeCell ref="A58:C58"/>
    <mergeCell ref="A62:C62"/>
    <mergeCell ref="F24:H24"/>
    <mergeCell ref="F25:H25"/>
    <mergeCell ref="F26:H26"/>
    <mergeCell ref="F27:H27"/>
    <mergeCell ref="F44:H44"/>
    <mergeCell ref="F45:H45"/>
    <mergeCell ref="F35:H35"/>
    <mergeCell ref="F37:H37"/>
    <mergeCell ref="F38:H38"/>
    <mergeCell ref="F39:H39"/>
    <mergeCell ref="A18:C18"/>
    <mergeCell ref="A19:C19"/>
    <mergeCell ref="A20:C20"/>
    <mergeCell ref="A21:C21"/>
    <mergeCell ref="D37:E37"/>
    <mergeCell ref="D35:E35"/>
    <mergeCell ref="F10:H10"/>
    <mergeCell ref="F11:H11"/>
    <mergeCell ref="F12:H12"/>
    <mergeCell ref="F20:H20"/>
    <mergeCell ref="F21:H21"/>
    <mergeCell ref="A12:C12"/>
    <mergeCell ref="A13:C13"/>
    <mergeCell ref="A14:C14"/>
    <mergeCell ref="A15:C15"/>
    <mergeCell ref="A16:C16"/>
    <mergeCell ref="A17:C17"/>
    <mergeCell ref="F69:G69"/>
    <mergeCell ref="F65:H65"/>
    <mergeCell ref="F66:H66"/>
    <mergeCell ref="A67:C67"/>
    <mergeCell ref="F67:H67"/>
    <mergeCell ref="D69:E69"/>
    <mergeCell ref="A64:C64"/>
    <mergeCell ref="F64:H64"/>
    <mergeCell ref="A68:C68"/>
    <mergeCell ref="D67:E67"/>
    <mergeCell ref="D66:E66"/>
    <mergeCell ref="F57:H57"/>
    <mergeCell ref="F58:H58"/>
    <mergeCell ref="F62:H62"/>
    <mergeCell ref="A63:C63"/>
    <mergeCell ref="F63:H63"/>
    <mergeCell ref="D63:E63"/>
    <mergeCell ref="A59:C59"/>
    <mergeCell ref="F59:H59"/>
    <mergeCell ref="F60:H60"/>
    <mergeCell ref="F61:H61"/>
    <mergeCell ref="F49:H49"/>
    <mergeCell ref="F51:H51"/>
    <mergeCell ref="K52:L52"/>
    <mergeCell ref="K51:L51"/>
    <mergeCell ref="K50:L50"/>
    <mergeCell ref="F54:H54"/>
    <mergeCell ref="K54:L54"/>
    <mergeCell ref="F53:L53"/>
    <mergeCell ref="F52:G52"/>
    <mergeCell ref="K49:L49"/>
    <mergeCell ref="F46:H46"/>
    <mergeCell ref="A40:E40"/>
    <mergeCell ref="F40:H40"/>
    <mergeCell ref="D41:E41"/>
    <mergeCell ref="F41:H41"/>
    <mergeCell ref="F42:H42"/>
    <mergeCell ref="F43:H43"/>
    <mergeCell ref="A46:C46"/>
    <mergeCell ref="F32:H32"/>
    <mergeCell ref="K32:L32"/>
    <mergeCell ref="F33:H33"/>
    <mergeCell ref="F34:H34"/>
    <mergeCell ref="K33:L33"/>
    <mergeCell ref="I33:J33"/>
    <mergeCell ref="F28:H28"/>
    <mergeCell ref="F29:H29"/>
    <mergeCell ref="F30:G30"/>
    <mergeCell ref="F31:L31"/>
    <mergeCell ref="K30:L30"/>
    <mergeCell ref="K29:L29"/>
    <mergeCell ref="K28:L28"/>
    <mergeCell ref="I28:J28"/>
    <mergeCell ref="I29:J29"/>
    <mergeCell ref="I30:J30"/>
    <mergeCell ref="A10:C10"/>
    <mergeCell ref="F13:H13"/>
    <mergeCell ref="F14:H14"/>
    <mergeCell ref="F15:H15"/>
    <mergeCell ref="D12:E12"/>
    <mergeCell ref="D11:E11"/>
    <mergeCell ref="D10:E10"/>
    <mergeCell ref="D14:E14"/>
    <mergeCell ref="D13:E13"/>
    <mergeCell ref="A11:C11"/>
    <mergeCell ref="A9:C9"/>
    <mergeCell ref="F9:H9"/>
    <mergeCell ref="I8:J8"/>
    <mergeCell ref="D9:E9"/>
    <mergeCell ref="D8:E8"/>
    <mergeCell ref="K8:L8"/>
    <mergeCell ref="A7:E7"/>
    <mergeCell ref="F7:H7"/>
    <mergeCell ref="I7:J7"/>
    <mergeCell ref="K7:L7"/>
    <mergeCell ref="A8:C8"/>
    <mergeCell ref="F8:H8"/>
    <mergeCell ref="B2:D2"/>
    <mergeCell ref="B3:D3"/>
    <mergeCell ref="A1:L1"/>
    <mergeCell ref="I10:J10"/>
    <mergeCell ref="I9:J9"/>
    <mergeCell ref="I14:J14"/>
    <mergeCell ref="I13:J13"/>
    <mergeCell ref="K10:L10"/>
    <mergeCell ref="K9:L9"/>
    <mergeCell ref="K12:L12"/>
    <mergeCell ref="D22:E22"/>
    <mergeCell ref="I23:J23"/>
    <mergeCell ref="I22:J22"/>
    <mergeCell ref="I21:J21"/>
    <mergeCell ref="D21:E21"/>
    <mergeCell ref="I20:J20"/>
    <mergeCell ref="D20:E20"/>
    <mergeCell ref="F22:H22"/>
    <mergeCell ref="F23:H23"/>
    <mergeCell ref="F18:H18"/>
    <mergeCell ref="D19:E19"/>
    <mergeCell ref="D18:E18"/>
    <mergeCell ref="D17:E17"/>
    <mergeCell ref="I12:J12"/>
    <mergeCell ref="I11:J11"/>
    <mergeCell ref="I19:J19"/>
    <mergeCell ref="I18:J18"/>
    <mergeCell ref="F19:H19"/>
    <mergeCell ref="D16:E16"/>
    <mergeCell ref="D15:E15"/>
    <mergeCell ref="I16:J16"/>
    <mergeCell ref="I15:J15"/>
    <mergeCell ref="I17:J17"/>
    <mergeCell ref="F16:H16"/>
    <mergeCell ref="F17:H17"/>
    <mergeCell ref="K13:L13"/>
    <mergeCell ref="I44:J44"/>
    <mergeCell ref="I43:J43"/>
    <mergeCell ref="I25:J25"/>
    <mergeCell ref="I35:J35"/>
    <mergeCell ref="I34:J34"/>
    <mergeCell ref="I42:J42"/>
    <mergeCell ref="K22:L22"/>
    <mergeCell ref="K21:L21"/>
    <mergeCell ref="I41:J41"/>
    <mergeCell ref="K11:L11"/>
    <mergeCell ref="K20:L20"/>
    <mergeCell ref="K19:L19"/>
    <mergeCell ref="K18:L18"/>
    <mergeCell ref="K17:L17"/>
    <mergeCell ref="K24:L24"/>
    <mergeCell ref="K23:L23"/>
    <mergeCell ref="K16:L16"/>
    <mergeCell ref="K15:L15"/>
    <mergeCell ref="K14:L14"/>
    <mergeCell ref="K37:L37"/>
    <mergeCell ref="I27:J27"/>
    <mergeCell ref="I26:J26"/>
    <mergeCell ref="I40:J40"/>
    <mergeCell ref="I39:J39"/>
    <mergeCell ref="K27:L27"/>
    <mergeCell ref="K26:L26"/>
    <mergeCell ref="K35:L35"/>
    <mergeCell ref="K47:L47"/>
    <mergeCell ref="K46:L46"/>
    <mergeCell ref="K45:L45"/>
    <mergeCell ref="K44:L44"/>
    <mergeCell ref="K43:L43"/>
    <mergeCell ref="K25:L25"/>
    <mergeCell ref="K42:L42"/>
    <mergeCell ref="K41:L41"/>
    <mergeCell ref="K34:L34"/>
    <mergeCell ref="K38:L38"/>
    <mergeCell ref="K61:L61"/>
    <mergeCell ref="I61:J61"/>
    <mergeCell ref="I60:J60"/>
    <mergeCell ref="I59:J59"/>
    <mergeCell ref="I58:J58"/>
    <mergeCell ref="K60:L60"/>
    <mergeCell ref="F55:H55"/>
    <mergeCell ref="F56:H56"/>
    <mergeCell ref="K56:L56"/>
    <mergeCell ref="K55:L55"/>
    <mergeCell ref="K64:L64"/>
    <mergeCell ref="K63:L63"/>
    <mergeCell ref="K62:L62"/>
    <mergeCell ref="K59:L59"/>
    <mergeCell ref="K58:L58"/>
    <mergeCell ref="K57:L57"/>
    <mergeCell ref="K69:L69"/>
    <mergeCell ref="K68:L68"/>
    <mergeCell ref="K67:L67"/>
    <mergeCell ref="K66:L66"/>
    <mergeCell ref="K65:L65"/>
    <mergeCell ref="I69:J69"/>
    <mergeCell ref="I68:J68"/>
    <mergeCell ref="I67:J67"/>
    <mergeCell ref="I66:J66"/>
    <mergeCell ref="I63:J63"/>
    <mergeCell ref="I62:J62"/>
    <mergeCell ref="I47:J47"/>
    <mergeCell ref="I48:J48"/>
    <mergeCell ref="I46:J46"/>
    <mergeCell ref="I65:J65"/>
    <mergeCell ref="I57:J57"/>
    <mergeCell ref="I56:J56"/>
    <mergeCell ref="I55:J55"/>
    <mergeCell ref="I51:J51"/>
    <mergeCell ref="I50:J50"/>
    <mergeCell ref="I49:J49"/>
    <mergeCell ref="F3:G3"/>
    <mergeCell ref="I3:K5"/>
    <mergeCell ref="K48:L48"/>
    <mergeCell ref="K40:L40"/>
    <mergeCell ref="K39:L39"/>
    <mergeCell ref="I38:J38"/>
    <mergeCell ref="I37:J37"/>
    <mergeCell ref="I24:J24"/>
    <mergeCell ref="A69:B69"/>
    <mergeCell ref="K36:L36"/>
    <mergeCell ref="F50:H50"/>
    <mergeCell ref="F36:H36"/>
    <mergeCell ref="A61:C61"/>
    <mergeCell ref="A53:C53"/>
    <mergeCell ref="A54:C54"/>
    <mergeCell ref="I45:J45"/>
    <mergeCell ref="I52:J52"/>
    <mergeCell ref="D48:E48"/>
    <mergeCell ref="D33:E33"/>
    <mergeCell ref="I64:J64"/>
    <mergeCell ref="B5:D6"/>
    <mergeCell ref="A42:C42"/>
    <mergeCell ref="A43:C43"/>
    <mergeCell ref="A44:C44"/>
    <mergeCell ref="A45:C45"/>
    <mergeCell ref="D49:E49"/>
    <mergeCell ref="D50:E50"/>
    <mergeCell ref="D51:E51"/>
  </mergeCells>
  <conditionalFormatting sqref="I70:K70">
    <cfRule type="expression" priority="2" dxfId="4" stopIfTrue="1">
      <formula>LEN(+$H$70)&gt;0</formula>
    </cfRule>
  </conditionalFormatting>
  <conditionalFormatting sqref="C70:E71">
    <cfRule type="expression" priority="1" dxfId="4" stopIfTrue="1">
      <formula>LEN($B$70)&gt;0</formula>
    </cfRule>
  </conditionalFormatting>
  <printOptions/>
  <pageMargins left="0.6692913385826772" right="0.1968503937007874" top="0.31496062992125984" bottom="0.15748031496062992" header="0.31496062992125984" footer="0.15748031496062992"/>
  <pageSetup horizontalDpi="200" verticalDpi="200" orientation="portrait" paperSize="9" scale="49" r:id="rId2"/>
  <rowBreaks count="1" manualBreakCount="1">
    <brk id="72" max="255" man="1"/>
  </rowBreaks>
  <drawing r:id="rId1"/>
</worksheet>
</file>

<file path=xl/worksheets/sheet2.xml><?xml version="1.0" encoding="utf-8"?>
<worksheet xmlns="http://schemas.openxmlformats.org/spreadsheetml/2006/main" xmlns:r="http://schemas.openxmlformats.org/officeDocument/2006/relationships">
  <dimension ref="A1:BD90"/>
  <sheetViews>
    <sheetView view="pageBreakPreview" zoomScale="85" zoomScaleSheetLayoutView="85" zoomScalePageLayoutView="0" workbookViewId="0" topLeftCell="A1">
      <selection activeCell="C3" sqref="C3"/>
    </sheetView>
  </sheetViews>
  <sheetFormatPr defaultColWidth="9.140625" defaultRowHeight="12.75"/>
  <cols>
    <col min="1" max="1" width="29.140625" style="13" customWidth="1"/>
    <col min="2" max="2" width="10.7109375" style="13" customWidth="1"/>
    <col min="3" max="54" width="12.7109375" style="13" customWidth="1"/>
    <col min="55" max="55" width="12.7109375" style="19" customWidth="1"/>
    <col min="56" max="56" width="12.7109375" style="20" customWidth="1"/>
    <col min="57" max="16384" width="9.140625" style="13" customWidth="1"/>
  </cols>
  <sheetData>
    <row r="1" spans="1:56" s="94" customFormat="1" ht="21.75" customHeight="1">
      <c r="A1" s="99" t="s">
        <v>98</v>
      </c>
      <c r="B1" s="100"/>
      <c r="C1" s="101">
        <f>'Weekly budget worksheet'!B2</f>
        <v>0</v>
      </c>
      <c r="D1" s="101">
        <f>C1+7</f>
        <v>7</v>
      </c>
      <c r="E1" s="101">
        <f>D1+7</f>
        <v>14</v>
      </c>
      <c r="F1" s="101">
        <f aca="true" t="shared" si="0" ref="F1:BB1">E1+7</f>
        <v>21</v>
      </c>
      <c r="G1" s="101">
        <f t="shared" si="0"/>
        <v>28</v>
      </c>
      <c r="H1" s="101">
        <f t="shared" si="0"/>
        <v>35</v>
      </c>
      <c r="I1" s="101">
        <f t="shared" si="0"/>
        <v>42</v>
      </c>
      <c r="J1" s="101">
        <f t="shared" si="0"/>
        <v>49</v>
      </c>
      <c r="K1" s="101">
        <f t="shared" si="0"/>
        <v>56</v>
      </c>
      <c r="L1" s="101">
        <f t="shared" si="0"/>
        <v>63</v>
      </c>
      <c r="M1" s="101">
        <f t="shared" si="0"/>
        <v>70</v>
      </c>
      <c r="N1" s="101">
        <f t="shared" si="0"/>
        <v>77</v>
      </c>
      <c r="O1" s="101">
        <f t="shared" si="0"/>
        <v>84</v>
      </c>
      <c r="P1" s="101">
        <f t="shared" si="0"/>
        <v>91</v>
      </c>
      <c r="Q1" s="101">
        <f t="shared" si="0"/>
        <v>98</v>
      </c>
      <c r="R1" s="101">
        <f t="shared" si="0"/>
        <v>105</v>
      </c>
      <c r="S1" s="101">
        <f t="shared" si="0"/>
        <v>112</v>
      </c>
      <c r="T1" s="101">
        <f t="shared" si="0"/>
        <v>119</v>
      </c>
      <c r="U1" s="101">
        <f t="shared" si="0"/>
        <v>126</v>
      </c>
      <c r="V1" s="101">
        <f t="shared" si="0"/>
        <v>133</v>
      </c>
      <c r="W1" s="101">
        <f t="shared" si="0"/>
        <v>140</v>
      </c>
      <c r="X1" s="101">
        <f t="shared" si="0"/>
        <v>147</v>
      </c>
      <c r="Y1" s="101">
        <f t="shared" si="0"/>
        <v>154</v>
      </c>
      <c r="Z1" s="101">
        <f t="shared" si="0"/>
        <v>161</v>
      </c>
      <c r="AA1" s="101">
        <f t="shared" si="0"/>
        <v>168</v>
      </c>
      <c r="AB1" s="101">
        <f t="shared" si="0"/>
        <v>175</v>
      </c>
      <c r="AC1" s="101">
        <f t="shared" si="0"/>
        <v>182</v>
      </c>
      <c r="AD1" s="101">
        <f t="shared" si="0"/>
        <v>189</v>
      </c>
      <c r="AE1" s="101">
        <f t="shared" si="0"/>
        <v>196</v>
      </c>
      <c r="AF1" s="101">
        <f t="shared" si="0"/>
        <v>203</v>
      </c>
      <c r="AG1" s="101">
        <f t="shared" si="0"/>
        <v>210</v>
      </c>
      <c r="AH1" s="101">
        <f t="shared" si="0"/>
        <v>217</v>
      </c>
      <c r="AI1" s="101">
        <f t="shared" si="0"/>
        <v>224</v>
      </c>
      <c r="AJ1" s="101">
        <f t="shared" si="0"/>
        <v>231</v>
      </c>
      <c r="AK1" s="101">
        <f t="shared" si="0"/>
        <v>238</v>
      </c>
      <c r="AL1" s="101">
        <f t="shared" si="0"/>
        <v>245</v>
      </c>
      <c r="AM1" s="101">
        <f t="shared" si="0"/>
        <v>252</v>
      </c>
      <c r="AN1" s="101">
        <f t="shared" si="0"/>
        <v>259</v>
      </c>
      <c r="AO1" s="101">
        <f t="shared" si="0"/>
        <v>266</v>
      </c>
      <c r="AP1" s="101">
        <f t="shared" si="0"/>
        <v>273</v>
      </c>
      <c r="AQ1" s="101">
        <f t="shared" si="0"/>
        <v>280</v>
      </c>
      <c r="AR1" s="101">
        <f t="shared" si="0"/>
        <v>287</v>
      </c>
      <c r="AS1" s="101">
        <f t="shared" si="0"/>
        <v>294</v>
      </c>
      <c r="AT1" s="101">
        <f t="shared" si="0"/>
        <v>301</v>
      </c>
      <c r="AU1" s="101">
        <f t="shared" si="0"/>
        <v>308</v>
      </c>
      <c r="AV1" s="101">
        <f t="shared" si="0"/>
        <v>315</v>
      </c>
      <c r="AW1" s="101">
        <f t="shared" si="0"/>
        <v>322</v>
      </c>
      <c r="AX1" s="101">
        <f t="shared" si="0"/>
        <v>329</v>
      </c>
      <c r="AY1" s="101">
        <f t="shared" si="0"/>
        <v>336</v>
      </c>
      <c r="AZ1" s="101">
        <f t="shared" si="0"/>
        <v>343</v>
      </c>
      <c r="BA1" s="101">
        <f t="shared" si="0"/>
        <v>350</v>
      </c>
      <c r="BB1" s="101">
        <f t="shared" si="0"/>
        <v>357</v>
      </c>
      <c r="BC1" s="102"/>
      <c r="BD1" s="92"/>
    </row>
    <row r="2" spans="1:56" s="107" customFormat="1" ht="21.75" customHeight="1">
      <c r="A2" s="103" t="s">
        <v>99</v>
      </c>
      <c r="B2" s="104"/>
      <c r="C2" s="105">
        <v>1</v>
      </c>
      <c r="D2" s="105">
        <v>2</v>
      </c>
      <c r="E2" s="105">
        <v>3</v>
      </c>
      <c r="F2" s="105">
        <v>4</v>
      </c>
      <c r="G2" s="105">
        <v>5</v>
      </c>
      <c r="H2" s="105">
        <v>6</v>
      </c>
      <c r="I2" s="105">
        <v>7</v>
      </c>
      <c r="J2" s="105">
        <v>8</v>
      </c>
      <c r="K2" s="105">
        <v>9</v>
      </c>
      <c r="L2" s="105">
        <v>10</v>
      </c>
      <c r="M2" s="105">
        <v>11</v>
      </c>
      <c r="N2" s="105">
        <v>12</v>
      </c>
      <c r="O2" s="105">
        <v>13</v>
      </c>
      <c r="P2" s="105">
        <v>14</v>
      </c>
      <c r="Q2" s="105">
        <v>15</v>
      </c>
      <c r="R2" s="105">
        <v>16</v>
      </c>
      <c r="S2" s="105">
        <v>17</v>
      </c>
      <c r="T2" s="105">
        <v>18</v>
      </c>
      <c r="U2" s="105">
        <v>19</v>
      </c>
      <c r="V2" s="105">
        <v>20</v>
      </c>
      <c r="W2" s="105">
        <v>21</v>
      </c>
      <c r="X2" s="105">
        <v>22</v>
      </c>
      <c r="Y2" s="105">
        <v>23</v>
      </c>
      <c r="Z2" s="105">
        <v>24</v>
      </c>
      <c r="AA2" s="105">
        <v>25</v>
      </c>
      <c r="AB2" s="105">
        <v>26</v>
      </c>
      <c r="AC2" s="105">
        <v>27</v>
      </c>
      <c r="AD2" s="105">
        <v>28</v>
      </c>
      <c r="AE2" s="105">
        <v>29</v>
      </c>
      <c r="AF2" s="105">
        <v>30</v>
      </c>
      <c r="AG2" s="105">
        <v>31</v>
      </c>
      <c r="AH2" s="105">
        <v>32</v>
      </c>
      <c r="AI2" s="105">
        <v>33</v>
      </c>
      <c r="AJ2" s="105">
        <v>34</v>
      </c>
      <c r="AK2" s="105">
        <v>35</v>
      </c>
      <c r="AL2" s="105">
        <v>36</v>
      </c>
      <c r="AM2" s="105">
        <v>37</v>
      </c>
      <c r="AN2" s="105">
        <v>38</v>
      </c>
      <c r="AO2" s="105">
        <v>39</v>
      </c>
      <c r="AP2" s="105">
        <v>40</v>
      </c>
      <c r="AQ2" s="105">
        <v>41</v>
      </c>
      <c r="AR2" s="105">
        <v>42</v>
      </c>
      <c r="AS2" s="105">
        <v>43</v>
      </c>
      <c r="AT2" s="105">
        <v>44</v>
      </c>
      <c r="AU2" s="105">
        <v>45</v>
      </c>
      <c r="AV2" s="105">
        <v>46</v>
      </c>
      <c r="AW2" s="105">
        <v>47</v>
      </c>
      <c r="AX2" s="105">
        <v>48</v>
      </c>
      <c r="AY2" s="105">
        <v>49</v>
      </c>
      <c r="AZ2" s="105">
        <v>50</v>
      </c>
      <c r="BA2" s="105">
        <v>51</v>
      </c>
      <c r="BB2" s="105">
        <v>52</v>
      </c>
      <c r="BC2" s="105"/>
      <c r="BD2" s="106" t="s">
        <v>100</v>
      </c>
    </row>
    <row r="3" spans="1:56" s="79" customFormat="1" ht="21.75" customHeight="1">
      <c r="A3" s="83"/>
      <c r="B3" s="84" t="s">
        <v>101</v>
      </c>
      <c r="C3" s="135"/>
      <c r="D3" s="85">
        <f aca="true" t="shared" si="1" ref="D3:BB3">(C20-C86)</f>
        <v>0</v>
      </c>
      <c r="E3" s="85">
        <f t="shared" si="1"/>
        <v>0</v>
      </c>
      <c r="F3" s="85">
        <f t="shared" si="1"/>
        <v>0</v>
      </c>
      <c r="G3" s="85">
        <f t="shared" si="1"/>
        <v>0</v>
      </c>
      <c r="H3" s="85">
        <f t="shared" si="1"/>
        <v>0</v>
      </c>
      <c r="I3" s="85">
        <f t="shared" si="1"/>
        <v>0</v>
      </c>
      <c r="J3" s="85">
        <f t="shared" si="1"/>
        <v>0</v>
      </c>
      <c r="K3" s="85">
        <f t="shared" si="1"/>
        <v>0</v>
      </c>
      <c r="L3" s="85">
        <f t="shared" si="1"/>
        <v>0</v>
      </c>
      <c r="M3" s="85">
        <f t="shared" si="1"/>
        <v>0</v>
      </c>
      <c r="N3" s="85">
        <f t="shared" si="1"/>
        <v>0</v>
      </c>
      <c r="O3" s="85">
        <f t="shared" si="1"/>
        <v>0</v>
      </c>
      <c r="P3" s="85">
        <f t="shared" si="1"/>
        <v>0</v>
      </c>
      <c r="Q3" s="85">
        <f t="shared" si="1"/>
        <v>0</v>
      </c>
      <c r="R3" s="85">
        <f t="shared" si="1"/>
        <v>0</v>
      </c>
      <c r="S3" s="85">
        <f t="shared" si="1"/>
        <v>0</v>
      </c>
      <c r="T3" s="85">
        <f t="shared" si="1"/>
        <v>0</v>
      </c>
      <c r="U3" s="85">
        <f t="shared" si="1"/>
        <v>0</v>
      </c>
      <c r="V3" s="85">
        <f t="shared" si="1"/>
        <v>0</v>
      </c>
      <c r="W3" s="85">
        <f t="shared" si="1"/>
        <v>0</v>
      </c>
      <c r="X3" s="85">
        <f t="shared" si="1"/>
        <v>0</v>
      </c>
      <c r="Y3" s="85">
        <f t="shared" si="1"/>
        <v>0</v>
      </c>
      <c r="Z3" s="85">
        <f t="shared" si="1"/>
        <v>0</v>
      </c>
      <c r="AA3" s="85">
        <f t="shared" si="1"/>
        <v>0</v>
      </c>
      <c r="AB3" s="85">
        <f t="shared" si="1"/>
        <v>0</v>
      </c>
      <c r="AC3" s="85">
        <f t="shared" si="1"/>
        <v>0</v>
      </c>
      <c r="AD3" s="85">
        <f t="shared" si="1"/>
        <v>0</v>
      </c>
      <c r="AE3" s="85">
        <f t="shared" si="1"/>
        <v>0</v>
      </c>
      <c r="AF3" s="85">
        <f t="shared" si="1"/>
        <v>0</v>
      </c>
      <c r="AG3" s="85">
        <f t="shared" si="1"/>
        <v>0</v>
      </c>
      <c r="AH3" s="85">
        <f t="shared" si="1"/>
        <v>0</v>
      </c>
      <c r="AI3" s="85">
        <f t="shared" si="1"/>
        <v>0</v>
      </c>
      <c r="AJ3" s="85">
        <f t="shared" si="1"/>
        <v>0</v>
      </c>
      <c r="AK3" s="85">
        <f t="shared" si="1"/>
        <v>0</v>
      </c>
      <c r="AL3" s="85">
        <f t="shared" si="1"/>
        <v>0</v>
      </c>
      <c r="AM3" s="85">
        <f t="shared" si="1"/>
        <v>0</v>
      </c>
      <c r="AN3" s="85">
        <f t="shared" si="1"/>
        <v>0</v>
      </c>
      <c r="AO3" s="85">
        <f t="shared" si="1"/>
        <v>0</v>
      </c>
      <c r="AP3" s="85">
        <f t="shared" si="1"/>
        <v>0</v>
      </c>
      <c r="AQ3" s="85">
        <f t="shared" si="1"/>
        <v>0</v>
      </c>
      <c r="AR3" s="85">
        <f t="shared" si="1"/>
        <v>0</v>
      </c>
      <c r="AS3" s="85">
        <f t="shared" si="1"/>
        <v>0</v>
      </c>
      <c r="AT3" s="85">
        <f t="shared" si="1"/>
        <v>0</v>
      </c>
      <c r="AU3" s="85">
        <f t="shared" si="1"/>
        <v>0</v>
      </c>
      <c r="AV3" s="85">
        <f t="shared" si="1"/>
        <v>0</v>
      </c>
      <c r="AW3" s="85">
        <f t="shared" si="1"/>
        <v>0</v>
      </c>
      <c r="AX3" s="85">
        <f t="shared" si="1"/>
        <v>0</v>
      </c>
      <c r="AY3" s="85">
        <f t="shared" si="1"/>
        <v>0</v>
      </c>
      <c r="AZ3" s="85">
        <f t="shared" si="1"/>
        <v>0</v>
      </c>
      <c r="BA3" s="85">
        <f t="shared" si="1"/>
        <v>0</v>
      </c>
      <c r="BB3" s="85">
        <f t="shared" si="1"/>
        <v>0</v>
      </c>
      <c r="BC3" s="86"/>
      <c r="BD3" s="95"/>
    </row>
    <row r="4" spans="1:56" ht="21.75" customHeight="1">
      <c r="A4" s="21"/>
      <c r="B4" s="22"/>
      <c r="C4" s="23"/>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3"/>
      <c r="BD4" s="96"/>
    </row>
    <row r="5" spans="1:56" s="5" customFormat="1" ht="21.75" customHeight="1">
      <c r="A5" s="108" t="s">
        <v>102</v>
      </c>
      <c r="B5" s="25"/>
      <c r="C5" s="26"/>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6"/>
      <c r="BD5" s="97"/>
    </row>
    <row r="6" spans="1:56" ht="21.75" customHeight="1">
      <c r="A6" s="74" t="str">
        <f>'[1]Weekly budget worksheet'!A8</f>
        <v>Salary / wages</v>
      </c>
      <c r="B6" s="34">
        <f>'Weekly budget worksheet'!D8</f>
        <v>0</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28"/>
      <c r="BD6" s="98">
        <f aca="true" t="shared" si="2" ref="BD6:BD19">SUM(C6:BB6)</f>
        <v>0</v>
      </c>
    </row>
    <row r="7" spans="1:56" ht="21.75" customHeight="1">
      <c r="A7" s="75" t="str">
        <f>'[1]Weekly budget worksheet'!A9</f>
        <v>Partner's income</v>
      </c>
      <c r="B7" s="34">
        <f>'Weekly budget worksheet'!D9</f>
        <v>0</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29"/>
      <c r="BD7" s="93">
        <f t="shared" si="2"/>
        <v>0</v>
      </c>
    </row>
    <row r="8" spans="1:56" ht="21.75" customHeight="1">
      <c r="A8" s="75" t="str">
        <f>'[1]Weekly budget worksheet'!A10</f>
        <v>Working for Families assistance</v>
      </c>
      <c r="B8" s="34">
        <f>'Weekly budget worksheet'!D10</f>
        <v>0</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29"/>
      <c r="BD8" s="93">
        <f t="shared" si="2"/>
        <v>0</v>
      </c>
    </row>
    <row r="9" spans="1:56" ht="21.75" customHeight="1">
      <c r="A9" s="75" t="str">
        <f>'[1]Weekly budget worksheet'!A11</f>
        <v>Child support</v>
      </c>
      <c r="B9" s="34">
        <f>'Weekly budget worksheet'!D11</f>
        <v>0</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29"/>
      <c r="BD9" s="93">
        <f t="shared" si="2"/>
        <v>0</v>
      </c>
    </row>
    <row r="10" spans="1:56" ht="21.75" customHeight="1">
      <c r="A10" s="75" t="str">
        <f>'[1]Weekly budget worksheet'!A12</f>
        <v>Benefit (before deductions)</v>
      </c>
      <c r="B10" s="34">
        <f>'Weekly budget worksheet'!D12</f>
        <v>0</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29"/>
      <c r="BD10" s="93">
        <f t="shared" si="2"/>
        <v>0</v>
      </c>
    </row>
    <row r="11" spans="1:56" ht="21.75" customHeight="1">
      <c r="A11" s="75" t="str">
        <f>'[1]Weekly budget worksheet'!A13</f>
        <v>Family Tax Credit</v>
      </c>
      <c r="B11" s="34">
        <f>'Weekly budget worksheet'!D13</f>
        <v>0</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29"/>
      <c r="BD11" s="93">
        <f t="shared" si="2"/>
        <v>0</v>
      </c>
    </row>
    <row r="12" spans="1:56" ht="21.75" customHeight="1">
      <c r="A12" s="75" t="str">
        <f>'[1]Weekly budget worksheet'!A14</f>
        <v>Accommodation supplement</v>
      </c>
      <c r="B12" s="34">
        <f>'Weekly budget worksheet'!D14</f>
        <v>0</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29"/>
      <c r="BD12" s="93">
        <f t="shared" si="2"/>
        <v>0</v>
      </c>
    </row>
    <row r="13" spans="1:56" ht="21.75" customHeight="1">
      <c r="A13" s="75" t="str">
        <f>'[1]Weekly budget worksheet'!A15</f>
        <v>Disability / Child Disability</v>
      </c>
      <c r="B13" s="34">
        <f>'Weekly budget worksheet'!D15</f>
        <v>0</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29"/>
      <c r="BD13" s="93">
        <f t="shared" si="2"/>
        <v>0</v>
      </c>
    </row>
    <row r="14" spans="1:56" ht="21.75" customHeight="1">
      <c r="A14" s="75" t="str">
        <f>'[1]Weekly budget worksheet'!A16</f>
        <v>Temporary Additional Support (TAS)</v>
      </c>
      <c r="B14" s="34">
        <f>'Weekly budget worksheet'!D16</f>
        <v>0</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29"/>
      <c r="BD14" s="93">
        <f t="shared" si="2"/>
        <v>0</v>
      </c>
    </row>
    <row r="15" spans="1:56" ht="21.75" customHeight="1">
      <c r="A15" s="75" t="str">
        <f>'[1]Weekly budget worksheet'!A17</f>
        <v>Student Loan / Allowance</v>
      </c>
      <c r="B15" s="34">
        <f>'Weekly budget worksheet'!D17</f>
        <v>0</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29"/>
      <c r="BD15" s="93">
        <f t="shared" si="2"/>
        <v>0</v>
      </c>
    </row>
    <row r="16" spans="1:56" ht="21.75" customHeight="1">
      <c r="A16" s="75" t="str">
        <f>'[1]Weekly budget worksheet'!A18</f>
        <v>ACC</v>
      </c>
      <c r="B16" s="34">
        <f>'Weekly budget worksheet'!D18</f>
        <v>0</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29"/>
      <c r="BD16" s="93">
        <f t="shared" si="2"/>
        <v>0</v>
      </c>
    </row>
    <row r="17" spans="1:56" ht="21.75" customHeight="1">
      <c r="A17" s="75" t="str">
        <f>'[1]Weekly budget worksheet'!A19</f>
        <v>Superannuation / Pension</v>
      </c>
      <c r="B17" s="34">
        <f>'Weekly budget worksheet'!D19</f>
        <v>0</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29"/>
      <c r="BD17" s="93">
        <f t="shared" si="2"/>
        <v>0</v>
      </c>
    </row>
    <row r="18" spans="1:56" ht="21.75" customHeight="1">
      <c r="A18" s="75" t="str">
        <f>'[1]Weekly budget worksheet'!A20</f>
        <v>Rent / board</v>
      </c>
      <c r="B18" s="34">
        <f>'Weekly budget worksheet'!D20</f>
        <v>0</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29"/>
      <c r="BD18" s="93">
        <f t="shared" si="2"/>
        <v>0</v>
      </c>
    </row>
    <row r="19" spans="1:56" ht="21.75" customHeight="1">
      <c r="A19" s="75" t="str">
        <f>'[1]Weekly budget worksheet'!A21</f>
        <v>Other earnings</v>
      </c>
      <c r="B19" s="34">
        <f>'Weekly budget worksheet'!D21</f>
        <v>0</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29"/>
      <c r="BD19" s="93">
        <f t="shared" si="2"/>
        <v>0</v>
      </c>
    </row>
    <row r="20" spans="1:56" ht="21.75" customHeight="1">
      <c r="A20" s="76" t="s">
        <v>103</v>
      </c>
      <c r="B20" s="15"/>
      <c r="C20" s="30">
        <f>SUM(C3:C19)</f>
        <v>0</v>
      </c>
      <c r="D20" s="30">
        <f>SUM(D3:D19)</f>
        <v>0</v>
      </c>
      <c r="E20" s="30">
        <f aca="true" t="shared" si="3" ref="E20:BB20">SUM(E3:E19)</f>
        <v>0</v>
      </c>
      <c r="F20" s="30">
        <f t="shared" si="3"/>
        <v>0</v>
      </c>
      <c r="G20" s="30">
        <f t="shared" si="3"/>
        <v>0</v>
      </c>
      <c r="H20" s="30">
        <f t="shared" si="3"/>
        <v>0</v>
      </c>
      <c r="I20" s="30">
        <f t="shared" si="3"/>
        <v>0</v>
      </c>
      <c r="J20" s="30">
        <f t="shared" si="3"/>
        <v>0</v>
      </c>
      <c r="K20" s="30">
        <f t="shared" si="3"/>
        <v>0</v>
      </c>
      <c r="L20" s="30">
        <f t="shared" si="3"/>
        <v>0</v>
      </c>
      <c r="M20" s="30">
        <f t="shared" si="3"/>
        <v>0</v>
      </c>
      <c r="N20" s="30">
        <f t="shared" si="3"/>
        <v>0</v>
      </c>
      <c r="O20" s="30">
        <f t="shared" si="3"/>
        <v>0</v>
      </c>
      <c r="P20" s="30">
        <f t="shared" si="3"/>
        <v>0</v>
      </c>
      <c r="Q20" s="30">
        <f t="shared" si="3"/>
        <v>0</v>
      </c>
      <c r="R20" s="30">
        <f t="shared" si="3"/>
        <v>0</v>
      </c>
      <c r="S20" s="30">
        <f t="shared" si="3"/>
        <v>0</v>
      </c>
      <c r="T20" s="30">
        <f t="shared" si="3"/>
        <v>0</v>
      </c>
      <c r="U20" s="30">
        <f t="shared" si="3"/>
        <v>0</v>
      </c>
      <c r="V20" s="30">
        <f t="shared" si="3"/>
        <v>0</v>
      </c>
      <c r="W20" s="30">
        <f t="shared" si="3"/>
        <v>0</v>
      </c>
      <c r="X20" s="30">
        <f t="shared" si="3"/>
        <v>0</v>
      </c>
      <c r="Y20" s="30">
        <f t="shared" si="3"/>
        <v>0</v>
      </c>
      <c r="Z20" s="30">
        <f t="shared" si="3"/>
        <v>0</v>
      </c>
      <c r="AA20" s="30">
        <f t="shared" si="3"/>
        <v>0</v>
      </c>
      <c r="AB20" s="30">
        <f t="shared" si="3"/>
        <v>0</v>
      </c>
      <c r="AC20" s="30">
        <f t="shared" si="3"/>
        <v>0</v>
      </c>
      <c r="AD20" s="30">
        <f t="shared" si="3"/>
        <v>0</v>
      </c>
      <c r="AE20" s="30">
        <f t="shared" si="3"/>
        <v>0</v>
      </c>
      <c r="AF20" s="30">
        <f t="shared" si="3"/>
        <v>0</v>
      </c>
      <c r="AG20" s="30">
        <f t="shared" si="3"/>
        <v>0</v>
      </c>
      <c r="AH20" s="30">
        <f t="shared" si="3"/>
        <v>0</v>
      </c>
      <c r="AI20" s="30">
        <f t="shared" si="3"/>
        <v>0</v>
      </c>
      <c r="AJ20" s="30">
        <f t="shared" si="3"/>
        <v>0</v>
      </c>
      <c r="AK20" s="30">
        <f t="shared" si="3"/>
        <v>0</v>
      </c>
      <c r="AL20" s="30">
        <f t="shared" si="3"/>
        <v>0</v>
      </c>
      <c r="AM20" s="30">
        <f t="shared" si="3"/>
        <v>0</v>
      </c>
      <c r="AN20" s="30">
        <f t="shared" si="3"/>
        <v>0</v>
      </c>
      <c r="AO20" s="30">
        <f t="shared" si="3"/>
        <v>0</v>
      </c>
      <c r="AP20" s="30">
        <f t="shared" si="3"/>
        <v>0</v>
      </c>
      <c r="AQ20" s="30">
        <f t="shared" si="3"/>
        <v>0</v>
      </c>
      <c r="AR20" s="30">
        <f t="shared" si="3"/>
        <v>0</v>
      </c>
      <c r="AS20" s="30">
        <f t="shared" si="3"/>
        <v>0</v>
      </c>
      <c r="AT20" s="30">
        <f t="shared" si="3"/>
        <v>0</v>
      </c>
      <c r="AU20" s="30">
        <f t="shared" si="3"/>
        <v>0</v>
      </c>
      <c r="AV20" s="30">
        <f t="shared" si="3"/>
        <v>0</v>
      </c>
      <c r="AW20" s="30">
        <f t="shared" si="3"/>
        <v>0</v>
      </c>
      <c r="AX20" s="30">
        <f t="shared" si="3"/>
        <v>0</v>
      </c>
      <c r="AY20" s="30">
        <f t="shared" si="3"/>
        <v>0</v>
      </c>
      <c r="AZ20" s="30">
        <f t="shared" si="3"/>
        <v>0</v>
      </c>
      <c r="BA20" s="30">
        <f t="shared" si="3"/>
        <v>0</v>
      </c>
      <c r="BB20" s="30">
        <f t="shared" si="3"/>
        <v>0</v>
      </c>
      <c r="BC20" s="31"/>
      <c r="BD20" s="93">
        <f>SUM(C20:BB20)</f>
        <v>0</v>
      </c>
    </row>
    <row r="21" spans="1:56" ht="21.75" customHeight="1">
      <c r="A21" s="14"/>
      <c r="B21" s="16"/>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29"/>
      <c r="BD21" s="93"/>
    </row>
    <row r="22" spans="1:56" ht="21.75" customHeight="1">
      <c r="A22" s="109" t="s">
        <v>104</v>
      </c>
      <c r="B22" s="15"/>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29"/>
      <c r="BD22" s="93"/>
    </row>
    <row r="23" spans="1:56" ht="21.75" customHeight="1">
      <c r="A23" s="87" t="str">
        <f>'[1]Weekly budget worksheet'!A41</f>
        <v>Benefit repayment</v>
      </c>
      <c r="B23" s="35">
        <f>'Weekly budget worksheet'!D42</f>
        <v>0</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29"/>
      <c r="BD23" s="93">
        <f aca="true" t="shared" si="4" ref="BD23:BD86">SUM(C23:BB23)</f>
        <v>0</v>
      </c>
    </row>
    <row r="24" spans="1:56" ht="21.75" customHeight="1">
      <c r="A24" s="87" t="str">
        <f>'[1]Weekly budget worksheet'!A42</f>
        <v>IRD payments</v>
      </c>
      <c r="B24" s="35">
        <f>'Weekly budget worksheet'!D43</f>
        <v>0</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29"/>
      <c r="BD24" s="93">
        <f t="shared" si="4"/>
        <v>0</v>
      </c>
    </row>
    <row r="25" spans="1:56" ht="21.75" customHeight="1">
      <c r="A25" s="87" t="str">
        <f>'[1]Weekly budget worksheet'!A43</f>
        <v>Court payments</v>
      </c>
      <c r="B25" s="35">
        <f>'Weekly budget worksheet'!D44</f>
        <v>0</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29"/>
      <c r="BD25" s="93">
        <f t="shared" si="4"/>
        <v>0</v>
      </c>
    </row>
    <row r="26" spans="1:56" ht="21.75" customHeight="1">
      <c r="A26" s="87" t="str">
        <f>'[1]Weekly budget worksheet'!A44</f>
        <v>Child support</v>
      </c>
      <c r="B26" s="35">
        <f>'Weekly budget worksheet'!D45</f>
        <v>0</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29"/>
      <c r="BD26" s="93">
        <f t="shared" si="4"/>
        <v>0</v>
      </c>
    </row>
    <row r="27" spans="1:56" ht="21.75" customHeight="1">
      <c r="A27" s="87" t="str">
        <f>'[1]Weekly budget worksheet'!A45</f>
        <v>Groceries - general</v>
      </c>
      <c r="B27" s="35">
        <f>'Weekly budget worksheet'!D46</f>
        <v>0</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29"/>
      <c r="BD27" s="93">
        <f t="shared" si="4"/>
        <v>0</v>
      </c>
    </row>
    <row r="28" spans="1:56" ht="21.75" customHeight="1">
      <c r="A28" s="87" t="str">
        <f>'[1]Weekly budget worksheet'!A46</f>
        <v>Groceries - other</v>
      </c>
      <c r="B28" s="35">
        <f>'Weekly budget worksheet'!D47</f>
        <v>0</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29"/>
      <c r="BD28" s="93">
        <f t="shared" si="4"/>
        <v>0</v>
      </c>
    </row>
    <row r="29" spans="1:56" ht="21.75" customHeight="1">
      <c r="A29" s="87" t="str">
        <f>'[1]Weekly budget worksheet'!A47</f>
        <v>Rent / board</v>
      </c>
      <c r="B29" s="35">
        <f>'Weekly budget worksheet'!D48</f>
        <v>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29"/>
      <c r="BD29" s="93">
        <f t="shared" si="4"/>
        <v>0</v>
      </c>
    </row>
    <row r="30" spans="1:56" ht="21.75" customHeight="1">
      <c r="A30" s="87" t="str">
        <f>'[1]Weekly budget worksheet'!A48</f>
        <v>Petrol / fuel</v>
      </c>
      <c r="B30" s="35">
        <f>'Weekly budget worksheet'!D49</f>
        <v>0</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29"/>
      <c r="BD30" s="93">
        <f t="shared" si="4"/>
        <v>0</v>
      </c>
    </row>
    <row r="31" spans="1:56" ht="21.75" customHeight="1">
      <c r="A31" s="87" t="str">
        <f>'[1]Weekly budget worksheet'!A49</f>
        <v>Fares</v>
      </c>
      <c r="B31" s="35">
        <f>'Weekly budget worksheet'!D50</f>
        <v>0</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29"/>
      <c r="BD31" s="93">
        <f t="shared" si="4"/>
        <v>0</v>
      </c>
    </row>
    <row r="32" spans="1:56" ht="21.75" customHeight="1">
      <c r="A32" s="87" t="str">
        <f>'[1]Weekly budget worksheet'!A50</f>
        <v>Personal cash</v>
      </c>
      <c r="B32" s="35">
        <f>'Weekly budget worksheet'!D51</f>
        <v>0</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29"/>
      <c r="BD32" s="93">
        <f t="shared" si="4"/>
        <v>0</v>
      </c>
    </row>
    <row r="33" spans="1:56" ht="21.75" customHeight="1">
      <c r="A33" s="87" t="str">
        <f>'[1]Weekly budget worksheet'!A51</f>
        <v>Liquor</v>
      </c>
      <c r="B33" s="35">
        <f>'Weekly budget worksheet'!D52</f>
        <v>0</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29"/>
      <c r="BD33" s="93">
        <f t="shared" si="4"/>
        <v>0</v>
      </c>
    </row>
    <row r="34" spans="1:56" ht="21.75" customHeight="1">
      <c r="A34" s="87" t="str">
        <f>'[1]Weekly budget worksheet'!A52</f>
        <v>Tobacco</v>
      </c>
      <c r="B34" s="35">
        <f>'Weekly budget worksheet'!D53</f>
        <v>0</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29"/>
      <c r="BD34" s="93">
        <f t="shared" si="4"/>
        <v>0</v>
      </c>
    </row>
    <row r="35" spans="1:56" ht="21.75" customHeight="1">
      <c r="A35" s="87" t="str">
        <f>'[1]Weekly budget worksheet'!A53</f>
        <v>Gambling</v>
      </c>
      <c r="B35" s="35">
        <f>'Weekly budget worksheet'!D54</f>
        <v>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29"/>
      <c r="BD35" s="93">
        <f t="shared" si="4"/>
        <v>0</v>
      </c>
    </row>
    <row r="36" spans="1:56" ht="21.75" customHeight="1">
      <c r="A36" s="87" t="str">
        <f>'[1]Weekly budget worksheet'!A54</f>
        <v>Childcare / daycare</v>
      </c>
      <c r="B36" s="35">
        <f>'Weekly budget worksheet'!D55</f>
        <v>0</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29"/>
      <c r="BD36" s="93">
        <f t="shared" si="4"/>
        <v>0</v>
      </c>
    </row>
    <row r="37" spans="1:56" ht="21.75" customHeight="1">
      <c r="A37" s="87" t="str">
        <f>'[1]Weekly budget worksheet'!A55</f>
        <v>Preschool (kohanga reo, playcentre, etc)</v>
      </c>
      <c r="B37" s="35">
        <f>'Weekly budget worksheet'!D56</f>
        <v>0</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29"/>
      <c r="BD37" s="93">
        <f t="shared" si="4"/>
        <v>0</v>
      </c>
    </row>
    <row r="38" spans="1:56" ht="21.75" customHeight="1">
      <c r="A38" s="87" t="str">
        <f>'[1]Weekly budget worksheet'!A56</f>
        <v>School costs (trips, lunch money, etc)</v>
      </c>
      <c r="B38" s="35">
        <f>'Weekly budget worksheet'!D57</f>
        <v>0</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29"/>
      <c r="BD38" s="93">
        <f t="shared" si="4"/>
        <v>0</v>
      </c>
    </row>
    <row r="39" spans="1:56" ht="21.75" customHeight="1">
      <c r="A39" s="87" t="str">
        <f>'[1]Weekly budget worksheet'!A57</f>
        <v>Giving (charity, church, koha, etc)</v>
      </c>
      <c r="B39" s="35">
        <f>'Weekly budget worksheet'!D58</f>
        <v>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29"/>
      <c r="BD39" s="93">
        <f t="shared" si="4"/>
        <v>0</v>
      </c>
    </row>
    <row r="40" spans="1:56" ht="21.75" customHeight="1">
      <c r="A40" s="87" t="str">
        <f>'[1]Weekly budget worksheet'!A58</f>
        <v>Children's pocket money</v>
      </c>
      <c r="B40" s="35">
        <f>'Weekly budget worksheet'!D59</f>
        <v>0</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29"/>
      <c r="BD40" s="93">
        <f t="shared" si="4"/>
        <v>0</v>
      </c>
    </row>
    <row r="41" spans="1:56" ht="21.75" customHeight="1">
      <c r="A41" s="87" t="str">
        <f>'[1]Weekly budget worksheet'!A59</f>
        <v>Superannuation</v>
      </c>
      <c r="B41" s="35">
        <f>'Weekly budget worksheet'!D60</f>
        <v>0</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29"/>
      <c r="BD41" s="93">
        <f t="shared" si="4"/>
        <v>0</v>
      </c>
    </row>
    <row r="42" spans="1:56" ht="21.75" customHeight="1">
      <c r="A42" s="87" t="str">
        <f>'[1]Weekly budget worksheet'!A60</f>
        <v>Savings</v>
      </c>
      <c r="B42" s="35">
        <f>'Weekly budget worksheet'!D61</f>
        <v>0</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29"/>
      <c r="BD42" s="93">
        <f t="shared" si="4"/>
        <v>0</v>
      </c>
    </row>
    <row r="43" spans="1:56" ht="21.75" customHeight="1">
      <c r="A43" s="87" t="str">
        <f>'[1]Weekly budget worksheet'!A61</f>
        <v>Other weekly costs</v>
      </c>
      <c r="B43" s="35">
        <f>'Weekly budget worksheet'!D62</f>
        <v>0</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29"/>
      <c r="BD43" s="93">
        <f t="shared" si="4"/>
        <v>0</v>
      </c>
    </row>
    <row r="44" spans="1:56" ht="21.75" customHeight="1">
      <c r="A44" s="75" t="str">
        <f>'[1]Weekly budget worksheet'!F8</f>
        <v>Bank fees</v>
      </c>
      <c r="B44" s="35">
        <f>'Weekly budget worksheet'!I8</f>
        <v>0</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29"/>
      <c r="BD44" s="93">
        <f t="shared" si="4"/>
        <v>0</v>
      </c>
    </row>
    <row r="45" spans="1:56" ht="21.75" customHeight="1">
      <c r="A45" s="75" t="str">
        <f>'[1]Weekly budget worksheet'!F9</f>
        <v>House mortgage</v>
      </c>
      <c r="B45" s="35">
        <f>'Weekly budget worksheet'!I9</f>
        <v>0</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29"/>
      <c r="BD45" s="93">
        <f t="shared" si="4"/>
        <v>0</v>
      </c>
    </row>
    <row r="46" spans="1:56" ht="21.75" customHeight="1">
      <c r="A46" s="75" t="str">
        <f>'[1]Weekly budget worksheet'!F10</f>
        <v>Electricity</v>
      </c>
      <c r="B46" s="35">
        <f>'Weekly budget worksheet'!I10</f>
        <v>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29"/>
      <c r="BD46" s="93">
        <f t="shared" si="4"/>
        <v>0</v>
      </c>
    </row>
    <row r="47" spans="1:56" ht="21.75" customHeight="1">
      <c r="A47" s="75" t="str">
        <f>'[1]Weekly budget worksheet'!F11</f>
        <v>Gas</v>
      </c>
      <c r="B47" s="35">
        <f>'Weekly budget worksheet'!I11</f>
        <v>0</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29"/>
      <c r="BD47" s="93">
        <f t="shared" si="4"/>
        <v>0</v>
      </c>
    </row>
    <row r="48" spans="1:56" ht="21.75" customHeight="1">
      <c r="A48" s="75" t="str">
        <f>'[1]Weekly budget worksheet'!F12</f>
        <v>Phone</v>
      </c>
      <c r="B48" s="35">
        <f>'Weekly budget worksheet'!I12</f>
        <v>0</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29"/>
      <c r="BD48" s="93">
        <f t="shared" si="4"/>
        <v>0</v>
      </c>
    </row>
    <row r="49" spans="1:56" ht="21.75" customHeight="1">
      <c r="A49" s="75" t="str">
        <f>'[1]Weekly budget worksheet'!F13</f>
        <v>Mobile phone</v>
      </c>
      <c r="B49" s="35">
        <f>'Weekly budget worksheet'!I13</f>
        <v>0</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29"/>
      <c r="BD49" s="93">
        <f t="shared" si="4"/>
        <v>0</v>
      </c>
    </row>
    <row r="50" spans="1:56" ht="21.75" customHeight="1">
      <c r="A50" s="75" t="str">
        <f>'[1]Weekly budget worksheet'!F14</f>
        <v>Internet</v>
      </c>
      <c r="B50" s="35">
        <f>'Weekly budget worksheet'!I14</f>
        <v>0</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29"/>
      <c r="BD50" s="93">
        <f t="shared" si="4"/>
        <v>0</v>
      </c>
    </row>
    <row r="51" spans="1:56" ht="21.75" customHeight="1">
      <c r="A51" s="75" t="str">
        <f>'[1]Weekly budget worksheet'!F15</f>
        <v>Pay TV</v>
      </c>
      <c r="B51" s="35">
        <f>'Weekly budget worksheet'!I15</f>
        <v>0</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29"/>
      <c r="BD51" s="93">
        <f t="shared" si="4"/>
        <v>0</v>
      </c>
    </row>
    <row r="52" spans="1:56" ht="21.75" customHeight="1">
      <c r="A52" s="75" t="str">
        <f>'[1]Weekly budget worksheet'!F16</f>
        <v>Appliance rental</v>
      </c>
      <c r="B52" s="35">
        <f>'Weekly budget worksheet'!I16</f>
        <v>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29"/>
      <c r="BD52" s="93">
        <f t="shared" si="4"/>
        <v>0</v>
      </c>
    </row>
    <row r="53" spans="1:56" ht="21.75" customHeight="1">
      <c r="A53" s="75" t="str">
        <f>'[1]Weekly budget worksheet'!F17</f>
        <v>Credit contracts</v>
      </c>
      <c r="B53" s="35">
        <f>'Weekly budget worksheet'!I17</f>
        <v>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29"/>
      <c r="BD53" s="93">
        <f t="shared" si="4"/>
        <v>0</v>
      </c>
    </row>
    <row r="54" spans="1:56" ht="21.75" customHeight="1">
      <c r="A54" s="75" t="str">
        <f>'[1]Weekly budget worksheet'!F18</f>
        <v>Credit / store cards</v>
      </c>
      <c r="B54" s="35">
        <f>'Weekly budget worksheet'!I18</f>
        <v>0</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29"/>
      <c r="BD54" s="93">
        <f t="shared" si="4"/>
        <v>0</v>
      </c>
    </row>
    <row r="55" spans="1:56" ht="21.75" customHeight="1">
      <c r="A55" s="75" t="str">
        <f>'[1]Weekly budget worksheet'!F19</f>
        <v>Personal loans</v>
      </c>
      <c r="B55" s="35">
        <f>'Weekly budget worksheet'!I19</f>
        <v>0</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29"/>
      <c r="BD55" s="93">
        <f t="shared" si="4"/>
        <v>0</v>
      </c>
    </row>
    <row r="56" spans="1:56" ht="21.75" customHeight="1">
      <c r="A56" s="75" t="str">
        <f>'[1]Weekly budget worksheet'!F20</f>
        <v>Other monthly costs</v>
      </c>
      <c r="B56" s="35">
        <f>'Weekly budget worksheet'!I20</f>
        <v>0</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29"/>
      <c r="BD56" s="93">
        <f t="shared" si="4"/>
        <v>0</v>
      </c>
    </row>
    <row r="57" spans="1:56" ht="21.75" customHeight="1">
      <c r="A57" s="75" t="str">
        <f>'[1]Weekly budget worksheet'!F33</f>
        <v>House insurance</v>
      </c>
      <c r="B57" s="35">
        <f>'Weekly budget worksheet'!I33</f>
        <v>0</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29"/>
      <c r="BD57" s="93">
        <f t="shared" si="4"/>
        <v>0</v>
      </c>
    </row>
    <row r="58" spans="1:56" ht="21.75" customHeight="1">
      <c r="A58" s="75" t="str">
        <f>'[1]Weekly budget worksheet'!F34</f>
        <v>Contents insurance</v>
      </c>
      <c r="B58" s="35">
        <f>'Weekly budget worksheet'!I34</f>
        <v>0</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29"/>
      <c r="BD58" s="93">
        <f t="shared" si="4"/>
        <v>0</v>
      </c>
    </row>
    <row r="59" spans="1:56" ht="21.75" customHeight="1">
      <c r="A59" s="75" t="str">
        <f>'[1]Weekly budget worksheet'!F35</f>
        <v>Health / life insurance</v>
      </c>
      <c r="B59" s="35">
        <f>'Weekly budget worksheet'!I35</f>
        <v>0</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29"/>
      <c r="BD59" s="93">
        <f t="shared" si="4"/>
        <v>0</v>
      </c>
    </row>
    <row r="60" spans="1:56" ht="21.75" customHeight="1">
      <c r="A60" s="75" t="str">
        <f>'[1]Weekly budget worksheet'!F36</f>
        <v>Vehicle insurance</v>
      </c>
      <c r="B60" s="35">
        <f>'Weekly budget worksheet'!I36</f>
        <v>0</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29"/>
      <c r="BD60" s="93">
        <f t="shared" si="4"/>
        <v>0</v>
      </c>
    </row>
    <row r="61" spans="1:56" ht="21.75" customHeight="1">
      <c r="A61" s="75" t="str">
        <f>'[1]Weekly budget worksheet'!F37</f>
        <v>Vehicle registration</v>
      </c>
      <c r="B61" s="35">
        <f>'Weekly budget worksheet'!I37</f>
        <v>0</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29"/>
      <c r="BD61" s="93">
        <f t="shared" si="4"/>
        <v>0</v>
      </c>
    </row>
    <row r="62" spans="1:56" ht="21.75" customHeight="1">
      <c r="A62" s="75" t="str">
        <f>'[1]Weekly budget worksheet'!F38</f>
        <v>Warrant of Fitness</v>
      </c>
      <c r="B62" s="35">
        <f>'Weekly budget worksheet'!I38</f>
        <v>0</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29"/>
      <c r="BD62" s="93">
        <f t="shared" si="4"/>
        <v>0</v>
      </c>
    </row>
    <row r="63" spans="1:56" ht="21.75" customHeight="1">
      <c r="A63" s="75" t="str">
        <f>'[1]Weekly budget worksheet'!F39</f>
        <v>Vehicle maintenance</v>
      </c>
      <c r="B63" s="35">
        <f>'Weekly budget worksheet'!I39</f>
        <v>0</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29"/>
      <c r="BD63" s="93">
        <f t="shared" si="4"/>
        <v>0</v>
      </c>
    </row>
    <row r="64" spans="1:56" ht="21.75" customHeight="1">
      <c r="A64" s="75" t="str">
        <f>'[1]Weekly budget worksheet'!F40</f>
        <v>Road user charges (diesel)</v>
      </c>
      <c r="B64" s="35">
        <f>'Weekly budget worksheet'!I40</f>
        <v>0</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29"/>
      <c r="BD64" s="93">
        <f t="shared" si="4"/>
        <v>0</v>
      </c>
    </row>
    <row r="65" spans="1:56" ht="21.75" customHeight="1">
      <c r="A65" s="75" t="str">
        <f>'[1]Weekly budget worksheet'!F41</f>
        <v>School fees</v>
      </c>
      <c r="B65" s="35">
        <f>'Weekly budget worksheet'!I41</f>
        <v>0</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29"/>
      <c r="BD65" s="93">
        <f t="shared" si="4"/>
        <v>0</v>
      </c>
    </row>
    <row r="66" spans="1:56" ht="21.75" customHeight="1">
      <c r="A66" s="75" t="str">
        <f>'[1]Weekly budget worksheet'!F42</f>
        <v>School activity fees</v>
      </c>
      <c r="B66" s="35">
        <f>'Weekly budget worksheet'!I42</f>
        <v>0</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29"/>
      <c r="BD66" s="93">
        <f t="shared" si="4"/>
        <v>0</v>
      </c>
    </row>
    <row r="67" spans="1:56" ht="21.75" customHeight="1">
      <c r="A67" s="75" t="str">
        <f>'[1]Weekly budget worksheet'!F43</f>
        <v>Other school costs</v>
      </c>
      <c r="B67" s="35">
        <f>'Weekly budget worksheet'!I43</f>
        <v>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29"/>
      <c r="BD67" s="93">
        <f t="shared" si="4"/>
        <v>0</v>
      </c>
    </row>
    <row r="68" spans="1:56" ht="21.75" customHeight="1">
      <c r="A68" s="75" t="str">
        <f>'[1]Weekly budget worksheet'!F44</f>
        <v>Rates</v>
      </c>
      <c r="B68" s="35">
        <f>'Weekly budget worksheet'!I44</f>
        <v>0</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29"/>
      <c r="BD68" s="93">
        <f t="shared" si="4"/>
        <v>0</v>
      </c>
    </row>
    <row r="69" spans="1:56" ht="21.75" customHeight="1">
      <c r="A69" s="75" t="str">
        <f>'[1]Weekly budget worksheet'!F45</f>
        <v>Regional rates</v>
      </c>
      <c r="B69" s="35">
        <f>'Weekly budget worksheet'!I45</f>
        <v>0</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29"/>
      <c r="BD69" s="93">
        <f t="shared" si="4"/>
        <v>0</v>
      </c>
    </row>
    <row r="70" spans="1:56" ht="21.75" customHeight="1">
      <c r="A70" s="75" t="str">
        <f>'[1]Weekly budget worksheet'!F46</f>
        <v>Water rates</v>
      </c>
      <c r="B70" s="35">
        <f>'Weekly budget worksheet'!I46</f>
        <v>0</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29"/>
      <c r="BD70" s="93">
        <f t="shared" si="4"/>
        <v>0</v>
      </c>
    </row>
    <row r="71" spans="1:56" ht="21.75" customHeight="1">
      <c r="A71" s="75" t="str">
        <f>'[1]Weekly budget worksheet'!F47</f>
        <v>Recreation / memberships (adults)</v>
      </c>
      <c r="B71" s="35">
        <f>'Weekly budget worksheet'!I47</f>
        <v>0</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29"/>
      <c r="BD71" s="93">
        <f t="shared" si="4"/>
        <v>0</v>
      </c>
    </row>
    <row r="72" spans="1:56" ht="21.75" customHeight="1">
      <c r="A72" s="75" t="str">
        <f>'[1]Weekly budget worksheet'!F48</f>
        <v>Recreation / memberships (children)</v>
      </c>
      <c r="B72" s="35">
        <f>'Weekly budget worksheet'!I48</f>
        <v>0</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29"/>
      <c r="BD72" s="93">
        <f t="shared" si="4"/>
        <v>0</v>
      </c>
    </row>
    <row r="73" spans="1:56" ht="21.75" customHeight="1">
      <c r="A73" s="75" t="str">
        <f>'[1]Weekly budget worksheet'!F49</f>
        <v>Other annual costs</v>
      </c>
      <c r="B73" s="35">
        <f>'Weekly budget worksheet'!I49</f>
        <v>0</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29"/>
      <c r="BD73" s="93">
        <f t="shared" si="4"/>
        <v>0</v>
      </c>
    </row>
    <row r="74" spans="1:56" ht="21.75" customHeight="1">
      <c r="A74" s="75" t="str">
        <f>'[1]Weekly budget worksheet'!F55</f>
        <v>Heating (wood, coal, etc)</v>
      </c>
      <c r="B74" s="35">
        <f>'Weekly budget worksheet'!I55</f>
        <v>0</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29"/>
      <c r="BD74" s="93">
        <f t="shared" si="4"/>
        <v>0</v>
      </c>
    </row>
    <row r="75" spans="1:56" ht="21.75" customHeight="1">
      <c r="A75" s="75" t="str">
        <f>'[1]Weekly budget worksheet'!F56</f>
        <v>Taxation provision</v>
      </c>
      <c r="B75" s="35">
        <f>'Weekly budget worksheet'!I56</f>
        <v>0</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29"/>
      <c r="BD75" s="93">
        <f t="shared" si="4"/>
        <v>0</v>
      </c>
    </row>
    <row r="76" spans="1:56" ht="21.75" customHeight="1">
      <c r="A76" s="75" t="str">
        <f>'[1]Weekly budget worksheet'!F57</f>
        <v>Medical</v>
      </c>
      <c r="B76" s="35">
        <f>'Weekly budget worksheet'!I57</f>
        <v>0</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29"/>
      <c r="BD76" s="93">
        <f t="shared" si="4"/>
        <v>0</v>
      </c>
    </row>
    <row r="77" spans="1:56" ht="21.75" customHeight="1">
      <c r="A77" s="75" t="str">
        <f>'[1]Weekly budget worksheet'!F58</f>
        <v>Dental</v>
      </c>
      <c r="B77" s="35">
        <f>'Weekly budget worksheet'!I58</f>
        <v>0</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29"/>
      <c r="BD77" s="93">
        <f t="shared" si="4"/>
        <v>0</v>
      </c>
    </row>
    <row r="78" spans="1:56" ht="21.75" customHeight="1">
      <c r="A78" s="75" t="str">
        <f>'[1]Weekly budget worksheet'!F59</f>
        <v>Optician</v>
      </c>
      <c r="B78" s="35">
        <f>'Weekly budget worksheet'!I59</f>
        <v>0</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29"/>
      <c r="BD78" s="93">
        <f t="shared" si="4"/>
        <v>0</v>
      </c>
    </row>
    <row r="79" spans="1:56" ht="21.75" customHeight="1">
      <c r="A79" s="75" t="str">
        <f>'[1]Weekly budget worksheet'!F60</f>
        <v>Presents</v>
      </c>
      <c r="B79" s="35">
        <f>'Weekly budget worksheet'!I60</f>
        <v>0</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29"/>
      <c r="BD79" s="93">
        <f t="shared" si="4"/>
        <v>0</v>
      </c>
    </row>
    <row r="80" spans="1:56" ht="21.75" customHeight="1">
      <c r="A80" s="75" t="str">
        <f>'[1]Weekly budget worksheet'!F61</f>
        <v>Repairs</v>
      </c>
      <c r="B80" s="35">
        <f>'Weekly budget worksheet'!I61</f>
        <v>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29"/>
      <c r="BD80" s="93">
        <f t="shared" si="4"/>
        <v>0</v>
      </c>
    </row>
    <row r="81" spans="1:56" ht="21.75" customHeight="1">
      <c r="A81" s="75" t="str">
        <f>'[1]Weekly budget worksheet'!F62</f>
        <v>Clothing / shoes</v>
      </c>
      <c r="B81" s="35">
        <f>'Weekly budget worksheet'!I62</f>
        <v>0</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29"/>
      <c r="BD81" s="93">
        <f t="shared" si="4"/>
        <v>0</v>
      </c>
    </row>
    <row r="82" spans="1:56" ht="21.75" customHeight="1">
      <c r="A82" s="75" t="str">
        <f>'[1]Weekly budget worksheet'!F63</f>
        <v>Haircuts</v>
      </c>
      <c r="B82" s="35">
        <f>'Weekly budget worksheet'!I63</f>
        <v>0</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29"/>
      <c r="BD82" s="93">
        <f t="shared" si="4"/>
        <v>0</v>
      </c>
    </row>
    <row r="83" spans="1:56" ht="21.75" customHeight="1">
      <c r="A83" s="75" t="str">
        <f>'[1]Weekly budget worksheet'!F64</f>
        <v>Christmas club</v>
      </c>
      <c r="B83" s="35">
        <f>'Weekly budget worksheet'!I64</f>
        <v>0</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29"/>
      <c r="BD83" s="93">
        <f t="shared" si="4"/>
        <v>0</v>
      </c>
    </row>
    <row r="84" spans="1:56" ht="21.75" customHeight="1">
      <c r="A84" s="75" t="str">
        <f>'[1]Weekly budget worksheet'!F65</f>
        <v>Vet fees</v>
      </c>
      <c r="B84" s="35">
        <f>'Weekly budget worksheet'!I65</f>
        <v>0</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29"/>
      <c r="BD84" s="93">
        <f t="shared" si="4"/>
        <v>0</v>
      </c>
    </row>
    <row r="85" spans="1:56" ht="21.75" customHeight="1">
      <c r="A85" s="75" t="str">
        <f>'[1]Weekly budget worksheet'!F66</f>
        <v>Other costs</v>
      </c>
      <c r="B85" s="35">
        <f>'Weekly budget worksheet'!I66</f>
        <v>0</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29"/>
      <c r="BD85" s="93">
        <f t="shared" si="4"/>
        <v>0</v>
      </c>
    </row>
    <row r="86" spans="1:56" s="79" customFormat="1" ht="21.75" customHeight="1">
      <c r="A86" s="88" t="s">
        <v>105</v>
      </c>
      <c r="B86" s="78"/>
      <c r="C86" s="89">
        <f aca="true" t="shared" si="5" ref="C86:BB86">SUM(C23:C85)</f>
        <v>0</v>
      </c>
      <c r="D86" s="89">
        <f t="shared" si="5"/>
        <v>0</v>
      </c>
      <c r="E86" s="89">
        <f t="shared" si="5"/>
        <v>0</v>
      </c>
      <c r="F86" s="89">
        <f t="shared" si="5"/>
        <v>0</v>
      </c>
      <c r="G86" s="89">
        <f t="shared" si="5"/>
        <v>0</v>
      </c>
      <c r="H86" s="89">
        <f t="shared" si="5"/>
        <v>0</v>
      </c>
      <c r="I86" s="89">
        <f t="shared" si="5"/>
        <v>0</v>
      </c>
      <c r="J86" s="89">
        <f t="shared" si="5"/>
        <v>0</v>
      </c>
      <c r="K86" s="89">
        <f t="shared" si="5"/>
        <v>0</v>
      </c>
      <c r="L86" s="89">
        <f t="shared" si="5"/>
        <v>0</v>
      </c>
      <c r="M86" s="89">
        <f t="shared" si="5"/>
        <v>0</v>
      </c>
      <c r="N86" s="89">
        <f t="shared" si="5"/>
        <v>0</v>
      </c>
      <c r="O86" s="89">
        <f t="shared" si="5"/>
        <v>0</v>
      </c>
      <c r="P86" s="89">
        <f t="shared" si="5"/>
        <v>0</v>
      </c>
      <c r="Q86" s="89">
        <f t="shared" si="5"/>
        <v>0</v>
      </c>
      <c r="R86" s="89">
        <f t="shared" si="5"/>
        <v>0</v>
      </c>
      <c r="S86" s="89">
        <f t="shared" si="5"/>
        <v>0</v>
      </c>
      <c r="T86" s="89">
        <f t="shared" si="5"/>
        <v>0</v>
      </c>
      <c r="U86" s="89">
        <f t="shared" si="5"/>
        <v>0</v>
      </c>
      <c r="V86" s="89">
        <f t="shared" si="5"/>
        <v>0</v>
      </c>
      <c r="W86" s="89">
        <f t="shared" si="5"/>
        <v>0</v>
      </c>
      <c r="X86" s="89">
        <f t="shared" si="5"/>
        <v>0</v>
      </c>
      <c r="Y86" s="89">
        <f t="shared" si="5"/>
        <v>0</v>
      </c>
      <c r="Z86" s="89">
        <f t="shared" si="5"/>
        <v>0</v>
      </c>
      <c r="AA86" s="89">
        <f t="shared" si="5"/>
        <v>0</v>
      </c>
      <c r="AB86" s="89">
        <f t="shared" si="5"/>
        <v>0</v>
      </c>
      <c r="AC86" s="89">
        <f t="shared" si="5"/>
        <v>0</v>
      </c>
      <c r="AD86" s="89">
        <f t="shared" si="5"/>
        <v>0</v>
      </c>
      <c r="AE86" s="89">
        <f t="shared" si="5"/>
        <v>0</v>
      </c>
      <c r="AF86" s="89">
        <f t="shared" si="5"/>
        <v>0</v>
      </c>
      <c r="AG86" s="89">
        <f t="shared" si="5"/>
        <v>0</v>
      </c>
      <c r="AH86" s="89">
        <f t="shared" si="5"/>
        <v>0</v>
      </c>
      <c r="AI86" s="89">
        <f t="shared" si="5"/>
        <v>0</v>
      </c>
      <c r="AJ86" s="89">
        <f t="shared" si="5"/>
        <v>0</v>
      </c>
      <c r="AK86" s="89">
        <f t="shared" si="5"/>
        <v>0</v>
      </c>
      <c r="AL86" s="89">
        <f t="shared" si="5"/>
        <v>0</v>
      </c>
      <c r="AM86" s="89">
        <f t="shared" si="5"/>
        <v>0</v>
      </c>
      <c r="AN86" s="89">
        <f t="shared" si="5"/>
        <v>0</v>
      </c>
      <c r="AO86" s="89">
        <f t="shared" si="5"/>
        <v>0</v>
      </c>
      <c r="AP86" s="89">
        <f t="shared" si="5"/>
        <v>0</v>
      </c>
      <c r="AQ86" s="89">
        <f t="shared" si="5"/>
        <v>0</v>
      </c>
      <c r="AR86" s="89">
        <f t="shared" si="5"/>
        <v>0</v>
      </c>
      <c r="AS86" s="89">
        <f t="shared" si="5"/>
        <v>0</v>
      </c>
      <c r="AT86" s="89">
        <f t="shared" si="5"/>
        <v>0</v>
      </c>
      <c r="AU86" s="89">
        <f t="shared" si="5"/>
        <v>0</v>
      </c>
      <c r="AV86" s="89">
        <f t="shared" si="5"/>
        <v>0</v>
      </c>
      <c r="AW86" s="89">
        <f t="shared" si="5"/>
        <v>0</v>
      </c>
      <c r="AX86" s="89">
        <f t="shared" si="5"/>
        <v>0</v>
      </c>
      <c r="AY86" s="89">
        <f t="shared" si="5"/>
        <v>0</v>
      </c>
      <c r="AZ86" s="89">
        <f t="shared" si="5"/>
        <v>0</v>
      </c>
      <c r="BA86" s="89">
        <f t="shared" si="5"/>
        <v>0</v>
      </c>
      <c r="BB86" s="89">
        <f t="shared" si="5"/>
        <v>0</v>
      </c>
      <c r="BC86" s="90"/>
      <c r="BD86" s="93">
        <f t="shared" si="4"/>
        <v>0</v>
      </c>
    </row>
    <row r="87" spans="1:56" s="79" customFormat="1" ht="21.75" customHeight="1">
      <c r="A87" s="88"/>
      <c r="B87" s="78"/>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90"/>
      <c r="BD87" s="93"/>
    </row>
    <row r="88" spans="1:56" s="79" customFormat="1" ht="21.75" customHeight="1">
      <c r="A88" s="88"/>
      <c r="B88" s="78"/>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90"/>
      <c r="BD88" s="93"/>
    </row>
    <row r="89" spans="1:56" s="94" customFormat="1" ht="21.75" customHeight="1">
      <c r="A89" s="91" t="s">
        <v>106</v>
      </c>
      <c r="B89" s="92"/>
      <c r="C89" s="93">
        <f aca="true" t="shared" si="6" ref="C89:BB89">C20-C86</f>
        <v>0</v>
      </c>
      <c r="D89" s="93">
        <f t="shared" si="6"/>
        <v>0</v>
      </c>
      <c r="E89" s="93">
        <f t="shared" si="6"/>
        <v>0</v>
      </c>
      <c r="F89" s="93">
        <f t="shared" si="6"/>
        <v>0</v>
      </c>
      <c r="G89" s="93">
        <f t="shared" si="6"/>
        <v>0</v>
      </c>
      <c r="H89" s="93">
        <f t="shared" si="6"/>
        <v>0</v>
      </c>
      <c r="I89" s="93">
        <f t="shared" si="6"/>
        <v>0</v>
      </c>
      <c r="J89" s="93">
        <f t="shared" si="6"/>
        <v>0</v>
      </c>
      <c r="K89" s="93">
        <f t="shared" si="6"/>
        <v>0</v>
      </c>
      <c r="L89" s="93">
        <f t="shared" si="6"/>
        <v>0</v>
      </c>
      <c r="M89" s="93">
        <f t="shared" si="6"/>
        <v>0</v>
      </c>
      <c r="N89" s="93">
        <f t="shared" si="6"/>
        <v>0</v>
      </c>
      <c r="O89" s="93">
        <f t="shared" si="6"/>
        <v>0</v>
      </c>
      <c r="P89" s="93">
        <f t="shared" si="6"/>
        <v>0</v>
      </c>
      <c r="Q89" s="93">
        <f t="shared" si="6"/>
        <v>0</v>
      </c>
      <c r="R89" s="93">
        <f t="shared" si="6"/>
        <v>0</v>
      </c>
      <c r="S89" s="93">
        <f t="shared" si="6"/>
        <v>0</v>
      </c>
      <c r="T89" s="93">
        <f t="shared" si="6"/>
        <v>0</v>
      </c>
      <c r="U89" s="93">
        <f t="shared" si="6"/>
        <v>0</v>
      </c>
      <c r="V89" s="93">
        <f t="shared" si="6"/>
        <v>0</v>
      </c>
      <c r="W89" s="93">
        <f t="shared" si="6"/>
        <v>0</v>
      </c>
      <c r="X89" s="93">
        <f t="shared" si="6"/>
        <v>0</v>
      </c>
      <c r="Y89" s="93">
        <f t="shared" si="6"/>
        <v>0</v>
      </c>
      <c r="Z89" s="93">
        <f t="shared" si="6"/>
        <v>0</v>
      </c>
      <c r="AA89" s="93">
        <f t="shared" si="6"/>
        <v>0</v>
      </c>
      <c r="AB89" s="93">
        <f t="shared" si="6"/>
        <v>0</v>
      </c>
      <c r="AC89" s="93">
        <f t="shared" si="6"/>
        <v>0</v>
      </c>
      <c r="AD89" s="93">
        <f t="shared" si="6"/>
        <v>0</v>
      </c>
      <c r="AE89" s="93">
        <f t="shared" si="6"/>
        <v>0</v>
      </c>
      <c r="AF89" s="93">
        <f t="shared" si="6"/>
        <v>0</v>
      </c>
      <c r="AG89" s="93">
        <f t="shared" si="6"/>
        <v>0</v>
      </c>
      <c r="AH89" s="93">
        <f t="shared" si="6"/>
        <v>0</v>
      </c>
      <c r="AI89" s="93">
        <f t="shared" si="6"/>
        <v>0</v>
      </c>
      <c r="AJ89" s="93">
        <f t="shared" si="6"/>
        <v>0</v>
      </c>
      <c r="AK89" s="93">
        <f t="shared" si="6"/>
        <v>0</v>
      </c>
      <c r="AL89" s="93">
        <f t="shared" si="6"/>
        <v>0</v>
      </c>
      <c r="AM89" s="93">
        <f t="shared" si="6"/>
        <v>0</v>
      </c>
      <c r="AN89" s="93">
        <f t="shared" si="6"/>
        <v>0</v>
      </c>
      <c r="AO89" s="93">
        <f t="shared" si="6"/>
        <v>0</v>
      </c>
      <c r="AP89" s="93">
        <f t="shared" si="6"/>
        <v>0</v>
      </c>
      <c r="AQ89" s="93">
        <f t="shared" si="6"/>
        <v>0</v>
      </c>
      <c r="AR89" s="93">
        <f t="shared" si="6"/>
        <v>0</v>
      </c>
      <c r="AS89" s="93">
        <f t="shared" si="6"/>
        <v>0</v>
      </c>
      <c r="AT89" s="93">
        <f t="shared" si="6"/>
        <v>0</v>
      </c>
      <c r="AU89" s="93">
        <f t="shared" si="6"/>
        <v>0</v>
      </c>
      <c r="AV89" s="93">
        <f t="shared" si="6"/>
        <v>0</v>
      </c>
      <c r="AW89" s="93">
        <f t="shared" si="6"/>
        <v>0</v>
      </c>
      <c r="AX89" s="93">
        <f t="shared" si="6"/>
        <v>0</v>
      </c>
      <c r="AY89" s="93">
        <f t="shared" si="6"/>
        <v>0</v>
      </c>
      <c r="AZ89" s="93">
        <f t="shared" si="6"/>
        <v>0</v>
      </c>
      <c r="BA89" s="93">
        <f t="shared" si="6"/>
        <v>0</v>
      </c>
      <c r="BB89" s="93">
        <f t="shared" si="6"/>
        <v>0</v>
      </c>
      <c r="BC89" s="93"/>
      <c r="BD89" s="93">
        <f>BD20-BD86</f>
        <v>0</v>
      </c>
    </row>
    <row r="90" spans="1:56" ht="43.5" customHeight="1">
      <c r="A90" s="243" t="s">
        <v>115</v>
      </c>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t="s">
        <v>107</v>
      </c>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row>
  </sheetData>
  <sheetProtection/>
  <mergeCells count="2">
    <mergeCell ref="A90:AB90"/>
    <mergeCell ref="AC90:BD90"/>
  </mergeCells>
  <printOptions/>
  <pageMargins left="0.7" right="0.7" top="0.75" bottom="0.75" header="0.3" footer="0.3"/>
  <pageSetup horizontalDpi="600" verticalDpi="600" orientation="landscape" paperSize="9" scale="36" r:id="rId1"/>
  <rowBreaks count="1" manualBreakCount="1">
    <brk id="46" max="55" man="1"/>
  </rowBreaks>
  <colBreaks count="1" manualBreakCount="1">
    <brk id="28" max="65535" man="1"/>
  </colBreaks>
</worksheet>
</file>

<file path=xl/worksheets/sheet3.xml><?xml version="1.0" encoding="utf-8"?>
<worksheet xmlns="http://schemas.openxmlformats.org/spreadsheetml/2006/main" xmlns:r="http://schemas.openxmlformats.org/officeDocument/2006/relationships">
  <dimension ref="A1:L72"/>
  <sheetViews>
    <sheetView showGridLines="0" view="pageBreakPreview" zoomScale="85" zoomScaleSheetLayoutView="85" zoomScalePageLayoutView="0" workbookViewId="0" topLeftCell="A1">
      <selection activeCell="I13" sqref="I13:J13"/>
    </sheetView>
  </sheetViews>
  <sheetFormatPr defaultColWidth="9.00390625" defaultRowHeight="12.75"/>
  <cols>
    <col min="1" max="2" width="14.7109375" style="110" customWidth="1"/>
    <col min="3" max="3" width="24.7109375" style="110" customWidth="1"/>
    <col min="4" max="4" width="15.28125" style="110" customWidth="1"/>
    <col min="5" max="5" width="6.421875" style="110" customWidth="1"/>
    <col min="6" max="6" width="14.7109375" style="110" customWidth="1"/>
    <col min="7" max="7" width="15.140625" style="110" customWidth="1"/>
    <col min="8" max="8" width="24.7109375" style="110" customWidth="1"/>
    <col min="9" max="9" width="15.28125" style="110" customWidth="1"/>
    <col min="10" max="10" width="6.421875" style="110" customWidth="1"/>
    <col min="11" max="11" width="15.28125" style="110" customWidth="1"/>
    <col min="12" max="12" width="6.421875" style="110" customWidth="1"/>
    <col min="13" max="16384" width="9.00390625" style="110" customWidth="1"/>
  </cols>
  <sheetData>
    <row r="1" spans="1:12" ht="30">
      <c r="A1" s="190" t="s">
        <v>42</v>
      </c>
      <c r="B1" s="191"/>
      <c r="C1" s="191"/>
      <c r="D1" s="191"/>
      <c r="E1" s="191"/>
      <c r="F1" s="191"/>
      <c r="G1" s="191"/>
      <c r="H1" s="191"/>
      <c r="I1" s="191"/>
      <c r="J1" s="191"/>
      <c r="K1" s="191"/>
      <c r="L1" s="192"/>
    </row>
    <row r="2" spans="1:12" ht="21">
      <c r="A2" s="111" t="s">
        <v>45</v>
      </c>
      <c r="B2" s="185"/>
      <c r="C2" s="186"/>
      <c r="D2" s="187"/>
      <c r="E2" s="79"/>
      <c r="F2" s="79"/>
      <c r="G2" s="112"/>
      <c r="H2" s="44"/>
      <c r="I2" s="44"/>
      <c r="J2" s="45"/>
      <c r="K2" s="45"/>
      <c r="L2" s="46"/>
    </row>
    <row r="3" spans="1:12" ht="21" customHeight="1">
      <c r="A3" s="111" t="s">
        <v>43</v>
      </c>
      <c r="B3" s="149"/>
      <c r="C3" s="188"/>
      <c r="D3" s="189"/>
      <c r="E3" s="44"/>
      <c r="F3" s="160" t="s">
        <v>95</v>
      </c>
      <c r="G3" s="161"/>
      <c r="H3" s="44"/>
      <c r="I3" s="162"/>
      <c r="J3" s="162"/>
      <c r="K3" s="162"/>
      <c r="L3" s="46"/>
    </row>
    <row r="4" spans="1:12" ht="21">
      <c r="A4" s="111" t="s">
        <v>44</v>
      </c>
      <c r="B4" s="149"/>
      <c r="C4" s="188"/>
      <c r="D4" s="189"/>
      <c r="E4" s="45"/>
      <c r="F4" s="68" t="s">
        <v>118</v>
      </c>
      <c r="G4" s="69"/>
      <c r="H4" s="45"/>
      <c r="I4" s="162"/>
      <c r="J4" s="162"/>
      <c r="K4" s="162"/>
      <c r="L4" s="46"/>
    </row>
    <row r="5" spans="1:12" ht="21">
      <c r="A5" s="111"/>
      <c r="B5" s="140"/>
      <c r="C5" s="141"/>
      <c r="D5" s="142"/>
      <c r="E5" s="79"/>
      <c r="F5" s="70" t="s">
        <v>119</v>
      </c>
      <c r="G5" s="71"/>
      <c r="H5" s="45"/>
      <c r="I5" s="162"/>
      <c r="J5" s="162"/>
      <c r="K5" s="162"/>
      <c r="L5" s="46"/>
    </row>
    <row r="6" spans="1:12" ht="21">
      <c r="A6" s="111"/>
      <c r="B6" s="143"/>
      <c r="C6" s="144"/>
      <c r="D6" s="145"/>
      <c r="E6" s="79"/>
      <c r="F6" s="49"/>
      <c r="G6" s="49"/>
      <c r="H6" s="45"/>
      <c r="I6" s="50"/>
      <c r="J6" s="50"/>
      <c r="K6" s="50"/>
      <c r="L6" s="46"/>
    </row>
    <row r="7" spans="1:12" ht="23.25">
      <c r="A7" s="244" t="s">
        <v>108</v>
      </c>
      <c r="B7" s="245"/>
      <c r="C7" s="245"/>
      <c r="D7" s="245"/>
      <c r="E7" s="246"/>
      <c r="F7" s="244" t="s">
        <v>0</v>
      </c>
      <c r="G7" s="245"/>
      <c r="H7" s="245"/>
      <c r="I7" s="247" t="s">
        <v>1</v>
      </c>
      <c r="J7" s="248"/>
      <c r="K7" s="249" t="s">
        <v>109</v>
      </c>
      <c r="L7" s="250"/>
    </row>
    <row r="8" spans="1:12" ht="21">
      <c r="A8" s="200" t="s">
        <v>60</v>
      </c>
      <c r="B8" s="201"/>
      <c r="C8" s="202"/>
      <c r="D8" s="203"/>
      <c r="E8" s="204"/>
      <c r="F8" s="173" t="s">
        <v>68</v>
      </c>
      <c r="G8" s="174"/>
      <c r="H8" s="175"/>
      <c r="I8" s="165"/>
      <c r="J8" s="166"/>
      <c r="K8" s="205">
        <f>(I8)*12/26</f>
        <v>0</v>
      </c>
      <c r="L8" s="206"/>
    </row>
    <row r="9" spans="1:12" ht="21">
      <c r="A9" s="173" t="s">
        <v>61</v>
      </c>
      <c r="B9" s="174"/>
      <c r="C9" s="175"/>
      <c r="D9" s="138"/>
      <c r="E9" s="139"/>
      <c r="F9" s="173" t="s">
        <v>69</v>
      </c>
      <c r="G9" s="174"/>
      <c r="H9" s="175"/>
      <c r="I9" s="138"/>
      <c r="J9" s="139"/>
      <c r="K9" s="205">
        <f aca="true" t="shared" si="0" ref="K9:K29">(I9)*12/26</f>
        <v>0</v>
      </c>
      <c r="L9" s="206"/>
    </row>
    <row r="10" spans="1:12" ht="21">
      <c r="A10" s="173" t="s">
        <v>62</v>
      </c>
      <c r="B10" s="174"/>
      <c r="C10" s="175"/>
      <c r="D10" s="138"/>
      <c r="E10" s="139"/>
      <c r="F10" s="146" t="s">
        <v>3</v>
      </c>
      <c r="G10" s="147"/>
      <c r="H10" s="148"/>
      <c r="I10" s="138"/>
      <c r="J10" s="139"/>
      <c r="K10" s="205">
        <f t="shared" si="0"/>
        <v>0</v>
      </c>
      <c r="L10" s="206"/>
    </row>
    <row r="11" spans="1:12" ht="21">
      <c r="A11" s="146" t="s">
        <v>50</v>
      </c>
      <c r="B11" s="147"/>
      <c r="C11" s="148"/>
      <c r="D11" s="138"/>
      <c r="E11" s="139"/>
      <c r="F11" s="146" t="s">
        <v>4</v>
      </c>
      <c r="G11" s="147"/>
      <c r="H11" s="148"/>
      <c r="I11" s="138"/>
      <c r="J11" s="139"/>
      <c r="K11" s="205">
        <f t="shared" si="0"/>
        <v>0</v>
      </c>
      <c r="L11" s="206"/>
    </row>
    <row r="12" spans="1:12" ht="21">
      <c r="A12" s="146" t="s">
        <v>2</v>
      </c>
      <c r="B12" s="147"/>
      <c r="C12" s="148"/>
      <c r="D12" s="138"/>
      <c r="E12" s="139"/>
      <c r="F12" s="146" t="s">
        <v>5</v>
      </c>
      <c r="G12" s="147"/>
      <c r="H12" s="148"/>
      <c r="I12" s="138"/>
      <c r="J12" s="139"/>
      <c r="K12" s="205">
        <f t="shared" si="0"/>
        <v>0</v>
      </c>
      <c r="L12" s="206"/>
    </row>
    <row r="13" spans="1:12" ht="21">
      <c r="A13" s="146" t="s">
        <v>37</v>
      </c>
      <c r="B13" s="147"/>
      <c r="C13" s="148"/>
      <c r="D13" s="138"/>
      <c r="E13" s="139"/>
      <c r="F13" s="173" t="s">
        <v>70</v>
      </c>
      <c r="G13" s="174"/>
      <c r="H13" s="175"/>
      <c r="I13" s="138"/>
      <c r="J13" s="139"/>
      <c r="K13" s="205">
        <f t="shared" si="0"/>
        <v>0</v>
      </c>
      <c r="L13" s="206"/>
    </row>
    <row r="14" spans="1:12" ht="21">
      <c r="A14" s="146" t="s">
        <v>63</v>
      </c>
      <c r="B14" s="147"/>
      <c r="C14" s="148"/>
      <c r="D14" s="138"/>
      <c r="E14" s="139"/>
      <c r="F14" s="173" t="s">
        <v>7</v>
      </c>
      <c r="G14" s="174"/>
      <c r="H14" s="175"/>
      <c r="I14" s="138"/>
      <c r="J14" s="139"/>
      <c r="K14" s="205">
        <f t="shared" si="0"/>
        <v>0</v>
      </c>
      <c r="L14" s="206"/>
    </row>
    <row r="15" spans="1:12" ht="21">
      <c r="A15" s="146" t="s">
        <v>64</v>
      </c>
      <c r="B15" s="147"/>
      <c r="C15" s="148"/>
      <c r="D15" s="138"/>
      <c r="E15" s="139"/>
      <c r="F15" s="173" t="s">
        <v>38</v>
      </c>
      <c r="G15" s="174"/>
      <c r="H15" s="175"/>
      <c r="I15" s="138"/>
      <c r="J15" s="139"/>
      <c r="K15" s="205">
        <f t="shared" si="0"/>
        <v>0</v>
      </c>
      <c r="L15" s="206"/>
    </row>
    <row r="16" spans="1:12" ht="21">
      <c r="A16" s="146" t="s">
        <v>96</v>
      </c>
      <c r="B16" s="147"/>
      <c r="C16" s="148"/>
      <c r="D16" s="138"/>
      <c r="E16" s="139"/>
      <c r="F16" s="173" t="s">
        <v>71</v>
      </c>
      <c r="G16" s="174"/>
      <c r="H16" s="175"/>
      <c r="I16" s="138"/>
      <c r="J16" s="139"/>
      <c r="K16" s="205">
        <f t="shared" si="0"/>
        <v>0</v>
      </c>
      <c r="L16" s="206"/>
    </row>
    <row r="17" spans="1:12" ht="21">
      <c r="A17" s="146" t="s">
        <v>65</v>
      </c>
      <c r="B17" s="147"/>
      <c r="C17" s="148"/>
      <c r="D17" s="138"/>
      <c r="E17" s="139"/>
      <c r="F17" s="173" t="s">
        <v>72</v>
      </c>
      <c r="G17" s="174"/>
      <c r="H17" s="175"/>
      <c r="I17" s="138"/>
      <c r="J17" s="139"/>
      <c r="K17" s="205">
        <f t="shared" si="0"/>
        <v>0</v>
      </c>
      <c r="L17" s="206"/>
    </row>
    <row r="18" spans="1:12" ht="21">
      <c r="A18" s="146" t="s">
        <v>6</v>
      </c>
      <c r="B18" s="147"/>
      <c r="C18" s="148"/>
      <c r="D18" s="138"/>
      <c r="E18" s="139"/>
      <c r="F18" s="173" t="s">
        <v>73</v>
      </c>
      <c r="G18" s="174"/>
      <c r="H18" s="175"/>
      <c r="I18" s="138"/>
      <c r="J18" s="139"/>
      <c r="K18" s="205">
        <f t="shared" si="0"/>
        <v>0</v>
      </c>
      <c r="L18" s="206"/>
    </row>
    <row r="19" spans="1:12" ht="21">
      <c r="A19" s="146" t="s">
        <v>66</v>
      </c>
      <c r="B19" s="147"/>
      <c r="C19" s="148"/>
      <c r="D19" s="138"/>
      <c r="E19" s="139"/>
      <c r="F19" s="173" t="s">
        <v>74</v>
      </c>
      <c r="G19" s="174"/>
      <c r="H19" s="175"/>
      <c r="I19" s="138"/>
      <c r="J19" s="139"/>
      <c r="K19" s="205">
        <f t="shared" si="0"/>
        <v>0</v>
      </c>
      <c r="L19" s="206"/>
    </row>
    <row r="20" spans="1:12" ht="21">
      <c r="A20" s="146" t="s">
        <v>53</v>
      </c>
      <c r="B20" s="147"/>
      <c r="C20" s="148"/>
      <c r="D20" s="138"/>
      <c r="E20" s="139"/>
      <c r="F20" s="146" t="s">
        <v>46</v>
      </c>
      <c r="G20" s="147"/>
      <c r="H20" s="148"/>
      <c r="I20" s="138"/>
      <c r="J20" s="139"/>
      <c r="K20" s="205">
        <f t="shared" si="0"/>
        <v>0</v>
      </c>
      <c r="L20" s="206"/>
    </row>
    <row r="21" spans="1:12" ht="21">
      <c r="A21" s="146" t="s">
        <v>67</v>
      </c>
      <c r="B21" s="147"/>
      <c r="C21" s="148"/>
      <c r="D21" s="167"/>
      <c r="E21" s="168"/>
      <c r="F21" s="146"/>
      <c r="G21" s="147"/>
      <c r="H21" s="148"/>
      <c r="I21" s="138"/>
      <c r="J21" s="139"/>
      <c r="K21" s="205">
        <f t="shared" si="0"/>
        <v>0</v>
      </c>
      <c r="L21" s="206"/>
    </row>
    <row r="22" spans="1:12" ht="21">
      <c r="A22" s="113"/>
      <c r="B22" s="114"/>
      <c r="C22" s="130" t="s">
        <v>15</v>
      </c>
      <c r="D22" s="158">
        <f>SUM(D8:E21)</f>
        <v>0</v>
      </c>
      <c r="E22" s="159"/>
      <c r="F22" s="146"/>
      <c r="G22" s="147"/>
      <c r="H22" s="148"/>
      <c r="I22" s="138"/>
      <c r="J22" s="139"/>
      <c r="K22" s="205">
        <f t="shared" si="0"/>
        <v>0</v>
      </c>
      <c r="L22" s="206"/>
    </row>
    <row r="23" spans="1:12" ht="21">
      <c r="A23" s="115" t="s">
        <v>8</v>
      </c>
      <c r="B23" s="52">
        <f>D69</f>
        <v>0</v>
      </c>
      <c r="C23" s="55"/>
      <c r="D23" s="55"/>
      <c r="E23" s="116"/>
      <c r="F23" s="146"/>
      <c r="G23" s="147"/>
      <c r="H23" s="148"/>
      <c r="I23" s="138"/>
      <c r="J23" s="139"/>
      <c r="K23" s="205">
        <f t="shared" si="0"/>
        <v>0</v>
      </c>
      <c r="L23" s="206"/>
    </row>
    <row r="24" spans="1:12" ht="21">
      <c r="A24" s="111"/>
      <c r="B24" s="55"/>
      <c r="C24" s="55"/>
      <c r="D24" s="55"/>
      <c r="E24" s="116"/>
      <c r="F24" s="146"/>
      <c r="G24" s="147"/>
      <c r="H24" s="148"/>
      <c r="I24" s="138"/>
      <c r="J24" s="139"/>
      <c r="K24" s="205">
        <f t="shared" si="0"/>
        <v>0</v>
      </c>
      <c r="L24" s="206"/>
    </row>
    <row r="25" spans="1:12" ht="21">
      <c r="A25" s="115" t="s">
        <v>9</v>
      </c>
      <c r="B25" s="52">
        <f>K30</f>
        <v>0</v>
      </c>
      <c r="C25" s="55"/>
      <c r="D25" s="55"/>
      <c r="E25" s="116"/>
      <c r="F25" s="146"/>
      <c r="G25" s="147"/>
      <c r="H25" s="148"/>
      <c r="I25" s="138"/>
      <c r="J25" s="139"/>
      <c r="K25" s="205">
        <f t="shared" si="0"/>
        <v>0</v>
      </c>
      <c r="L25" s="206"/>
    </row>
    <row r="26" spans="1:12" ht="21">
      <c r="A26" s="111"/>
      <c r="B26" s="55"/>
      <c r="C26" s="55"/>
      <c r="D26" s="55"/>
      <c r="E26" s="116"/>
      <c r="F26" s="146"/>
      <c r="G26" s="147"/>
      <c r="H26" s="148"/>
      <c r="I26" s="138"/>
      <c r="J26" s="139"/>
      <c r="K26" s="205">
        <f t="shared" si="0"/>
        <v>0</v>
      </c>
      <c r="L26" s="206"/>
    </row>
    <row r="27" spans="1:12" ht="21">
      <c r="A27" s="115" t="s">
        <v>10</v>
      </c>
      <c r="B27" s="52">
        <f>K52</f>
        <v>0</v>
      </c>
      <c r="C27" s="55"/>
      <c r="D27" s="55"/>
      <c r="E27" s="116"/>
      <c r="F27" s="146"/>
      <c r="G27" s="147"/>
      <c r="H27" s="148"/>
      <c r="I27" s="138"/>
      <c r="J27" s="139"/>
      <c r="K27" s="205">
        <f t="shared" si="0"/>
        <v>0</v>
      </c>
      <c r="L27" s="206"/>
    </row>
    <row r="28" spans="1:12" ht="21">
      <c r="A28" s="111"/>
      <c r="B28" s="55"/>
      <c r="C28" s="55"/>
      <c r="D28" s="55"/>
      <c r="E28" s="116"/>
      <c r="F28" s="173"/>
      <c r="G28" s="174"/>
      <c r="H28" s="175"/>
      <c r="I28" s="138"/>
      <c r="J28" s="139"/>
      <c r="K28" s="205">
        <f t="shared" si="0"/>
        <v>0</v>
      </c>
      <c r="L28" s="206"/>
    </row>
    <row r="29" spans="1:12" ht="21">
      <c r="A29" s="115" t="s">
        <v>11</v>
      </c>
      <c r="B29" s="52">
        <f>K69</f>
        <v>0</v>
      </c>
      <c r="C29" s="55"/>
      <c r="D29" s="55"/>
      <c r="E29" s="116"/>
      <c r="F29" s="173"/>
      <c r="G29" s="174"/>
      <c r="H29" s="226"/>
      <c r="I29" s="167"/>
      <c r="J29" s="168"/>
      <c r="K29" s="205">
        <f t="shared" si="0"/>
        <v>0</v>
      </c>
      <c r="L29" s="206"/>
    </row>
    <row r="30" spans="1:12" ht="21">
      <c r="A30" s="111"/>
      <c r="B30" s="55"/>
      <c r="C30" s="55"/>
      <c r="D30" s="55"/>
      <c r="E30" s="116"/>
      <c r="F30" s="251"/>
      <c r="G30" s="252"/>
      <c r="H30" s="131" t="s">
        <v>9</v>
      </c>
      <c r="I30" s="158">
        <f>SUM(I8:J29)</f>
        <v>0</v>
      </c>
      <c r="J30" s="159"/>
      <c r="K30" s="227">
        <f>SUM(K8:L29)</f>
        <v>0</v>
      </c>
      <c r="L30" s="228"/>
    </row>
    <row r="31" spans="1:12" ht="21">
      <c r="A31" s="117" t="s">
        <v>12</v>
      </c>
      <c r="B31" s="52">
        <f>SUM(B23,B25,B27,B29)</f>
        <v>0</v>
      </c>
      <c r="C31" s="118"/>
      <c r="D31" s="55"/>
      <c r="E31" s="116"/>
      <c r="F31" s="253"/>
      <c r="G31" s="254"/>
      <c r="H31" s="254"/>
      <c r="I31" s="254"/>
      <c r="J31" s="254"/>
      <c r="K31" s="254"/>
      <c r="L31" s="255"/>
    </row>
    <row r="32" spans="1:12" ht="23.25">
      <c r="A32" s="119"/>
      <c r="B32" s="45"/>
      <c r="C32" s="45"/>
      <c r="D32" s="45"/>
      <c r="E32" s="45"/>
      <c r="F32" s="244" t="s">
        <v>13</v>
      </c>
      <c r="G32" s="245"/>
      <c r="H32" s="245"/>
      <c r="I32" s="247" t="s">
        <v>14</v>
      </c>
      <c r="J32" s="256"/>
      <c r="K32" s="249" t="s">
        <v>109</v>
      </c>
      <c r="L32" s="256"/>
    </row>
    <row r="33" spans="1:12" ht="21">
      <c r="A33" s="111"/>
      <c r="B33" s="55"/>
      <c r="C33" s="120" t="s">
        <v>15</v>
      </c>
      <c r="D33" s="136">
        <f>D22</f>
        <v>0</v>
      </c>
      <c r="E33" s="137"/>
      <c r="F33" s="173" t="s">
        <v>75</v>
      </c>
      <c r="G33" s="174"/>
      <c r="H33" s="175"/>
      <c r="I33" s="165"/>
      <c r="J33" s="166"/>
      <c r="K33" s="205">
        <f>I33/26</f>
        <v>0</v>
      </c>
      <c r="L33" s="206"/>
    </row>
    <row r="34" spans="1:12" ht="21">
      <c r="A34" s="111"/>
      <c r="B34" s="55"/>
      <c r="C34" s="55"/>
      <c r="D34" s="55"/>
      <c r="E34" s="55"/>
      <c r="F34" s="221" t="s">
        <v>76</v>
      </c>
      <c r="G34" s="222"/>
      <c r="H34" s="223"/>
      <c r="I34" s="138"/>
      <c r="J34" s="139"/>
      <c r="K34" s="205">
        <f aca="true" t="shared" si="1" ref="K34:K51">I34/26</f>
        <v>0</v>
      </c>
      <c r="L34" s="206"/>
    </row>
    <row r="35" spans="1:12" ht="21">
      <c r="A35" s="111"/>
      <c r="B35" s="121"/>
      <c r="C35" s="122" t="s">
        <v>113</v>
      </c>
      <c r="D35" s="136">
        <f>B31</f>
        <v>0</v>
      </c>
      <c r="E35" s="137"/>
      <c r="F35" s="173" t="s">
        <v>77</v>
      </c>
      <c r="G35" s="174"/>
      <c r="H35" s="175"/>
      <c r="I35" s="138"/>
      <c r="J35" s="139"/>
      <c r="K35" s="205">
        <f t="shared" si="1"/>
        <v>0</v>
      </c>
      <c r="L35" s="206"/>
    </row>
    <row r="36" spans="1:12" ht="21">
      <c r="A36" s="111"/>
      <c r="B36" s="55"/>
      <c r="C36" s="123"/>
      <c r="D36" s="63"/>
      <c r="E36" s="64"/>
      <c r="F36" s="146" t="s">
        <v>78</v>
      </c>
      <c r="G36" s="147"/>
      <c r="H36" s="148"/>
      <c r="I36" s="72"/>
      <c r="J36" s="73"/>
      <c r="K36" s="205">
        <f t="shared" si="1"/>
        <v>0</v>
      </c>
      <c r="L36" s="206"/>
    </row>
    <row r="37" spans="1:12" ht="21.75" thickBot="1">
      <c r="A37" s="38"/>
      <c r="B37" s="39"/>
      <c r="C37" s="40" t="s">
        <v>112</v>
      </c>
      <c r="D37" s="232">
        <f>D33-D35</f>
        <v>0</v>
      </c>
      <c r="E37" s="233"/>
      <c r="F37" s="146" t="s">
        <v>79</v>
      </c>
      <c r="G37" s="147"/>
      <c r="H37" s="148"/>
      <c r="I37" s="138"/>
      <c r="J37" s="139"/>
      <c r="K37" s="205">
        <f t="shared" si="1"/>
        <v>0</v>
      </c>
      <c r="L37" s="206"/>
    </row>
    <row r="38" spans="1:12" ht="21.75" thickTop="1">
      <c r="A38" s="79"/>
      <c r="B38" s="79"/>
      <c r="C38" s="79"/>
      <c r="D38" s="79"/>
      <c r="E38" s="79"/>
      <c r="F38" s="146" t="s">
        <v>16</v>
      </c>
      <c r="G38" s="147"/>
      <c r="H38" s="148"/>
      <c r="I38" s="138"/>
      <c r="J38" s="139"/>
      <c r="K38" s="205">
        <f t="shared" si="1"/>
        <v>0</v>
      </c>
      <c r="L38" s="206"/>
    </row>
    <row r="39" spans="1:12" ht="21">
      <c r="A39" s="79"/>
      <c r="B39" s="79"/>
      <c r="C39" s="79"/>
      <c r="D39" s="79"/>
      <c r="E39" s="79"/>
      <c r="F39" s="146" t="s">
        <v>80</v>
      </c>
      <c r="G39" s="147"/>
      <c r="H39" s="148"/>
      <c r="I39" s="138"/>
      <c r="J39" s="139"/>
      <c r="K39" s="205">
        <f t="shared" si="1"/>
        <v>0</v>
      </c>
      <c r="L39" s="206"/>
    </row>
    <row r="40" spans="1:12" ht="23.25">
      <c r="A40" s="244" t="s">
        <v>17</v>
      </c>
      <c r="B40" s="245"/>
      <c r="C40" s="245"/>
      <c r="D40" s="245"/>
      <c r="E40" s="246"/>
      <c r="F40" s="146" t="s">
        <v>81</v>
      </c>
      <c r="G40" s="147"/>
      <c r="H40" s="148"/>
      <c r="I40" s="138"/>
      <c r="J40" s="139"/>
      <c r="K40" s="205">
        <f t="shared" si="1"/>
        <v>0</v>
      </c>
      <c r="L40" s="206"/>
    </row>
    <row r="41" spans="1:12" ht="23.25">
      <c r="A41" s="257" t="s">
        <v>110</v>
      </c>
      <c r="B41" s="258"/>
      <c r="C41" s="258"/>
      <c r="D41" s="247" t="s">
        <v>109</v>
      </c>
      <c r="E41" s="256"/>
      <c r="F41" s="146" t="s">
        <v>82</v>
      </c>
      <c r="G41" s="147"/>
      <c r="H41" s="148"/>
      <c r="I41" s="138"/>
      <c r="J41" s="139"/>
      <c r="K41" s="205">
        <f t="shared" si="1"/>
        <v>0</v>
      </c>
      <c r="L41" s="206"/>
    </row>
    <row r="42" spans="1:12" ht="21">
      <c r="A42" s="146" t="s">
        <v>47</v>
      </c>
      <c r="B42" s="147"/>
      <c r="C42" s="148"/>
      <c r="D42" s="236"/>
      <c r="E42" s="237"/>
      <c r="F42" s="146" t="s">
        <v>83</v>
      </c>
      <c r="G42" s="147"/>
      <c r="H42" s="148"/>
      <c r="I42" s="138"/>
      <c r="J42" s="139"/>
      <c r="K42" s="205">
        <f t="shared" si="1"/>
        <v>0</v>
      </c>
      <c r="L42" s="206"/>
    </row>
    <row r="43" spans="1:12" ht="21">
      <c r="A43" s="146" t="s">
        <v>48</v>
      </c>
      <c r="B43" s="147"/>
      <c r="C43" s="148"/>
      <c r="D43" s="149"/>
      <c r="E43" s="150"/>
      <c r="F43" s="146" t="s">
        <v>84</v>
      </c>
      <c r="G43" s="147"/>
      <c r="H43" s="148"/>
      <c r="I43" s="138"/>
      <c r="J43" s="139"/>
      <c r="K43" s="205">
        <f t="shared" si="1"/>
        <v>0</v>
      </c>
      <c r="L43" s="206"/>
    </row>
    <row r="44" spans="1:12" ht="21">
      <c r="A44" s="146" t="s">
        <v>49</v>
      </c>
      <c r="B44" s="147"/>
      <c r="C44" s="148"/>
      <c r="D44" s="149"/>
      <c r="E44" s="150"/>
      <c r="F44" s="146" t="s">
        <v>18</v>
      </c>
      <c r="G44" s="147"/>
      <c r="H44" s="148"/>
      <c r="I44" s="138"/>
      <c r="J44" s="139"/>
      <c r="K44" s="205">
        <f t="shared" si="1"/>
        <v>0</v>
      </c>
      <c r="L44" s="206"/>
    </row>
    <row r="45" spans="1:12" ht="21">
      <c r="A45" s="146" t="s">
        <v>50</v>
      </c>
      <c r="B45" s="147"/>
      <c r="C45" s="148"/>
      <c r="D45" s="149"/>
      <c r="E45" s="150"/>
      <c r="F45" s="146" t="s">
        <v>85</v>
      </c>
      <c r="G45" s="147"/>
      <c r="H45" s="148"/>
      <c r="I45" s="138"/>
      <c r="J45" s="139"/>
      <c r="K45" s="205">
        <f t="shared" si="1"/>
        <v>0</v>
      </c>
      <c r="L45" s="206"/>
    </row>
    <row r="46" spans="1:12" ht="21">
      <c r="A46" s="146" t="s">
        <v>51</v>
      </c>
      <c r="B46" s="147"/>
      <c r="C46" s="148"/>
      <c r="D46" s="149"/>
      <c r="E46" s="150"/>
      <c r="F46" s="146" t="s">
        <v>86</v>
      </c>
      <c r="G46" s="147"/>
      <c r="H46" s="148"/>
      <c r="I46" s="138"/>
      <c r="J46" s="139"/>
      <c r="K46" s="205">
        <f t="shared" si="1"/>
        <v>0</v>
      </c>
      <c r="L46" s="206"/>
    </row>
    <row r="47" spans="1:12" ht="21">
      <c r="A47" s="146" t="s">
        <v>52</v>
      </c>
      <c r="B47" s="147"/>
      <c r="C47" s="148"/>
      <c r="D47" s="149"/>
      <c r="E47" s="150"/>
      <c r="F47" s="65" t="s">
        <v>87</v>
      </c>
      <c r="G47" s="66"/>
      <c r="H47" s="67"/>
      <c r="I47" s="138"/>
      <c r="J47" s="139"/>
      <c r="K47" s="205">
        <f t="shared" si="1"/>
        <v>0</v>
      </c>
      <c r="L47" s="206"/>
    </row>
    <row r="48" spans="1:12" ht="21">
      <c r="A48" s="146" t="s">
        <v>53</v>
      </c>
      <c r="B48" s="147"/>
      <c r="C48" s="148"/>
      <c r="D48" s="149"/>
      <c r="E48" s="150"/>
      <c r="F48" s="65" t="s">
        <v>88</v>
      </c>
      <c r="G48" s="66"/>
      <c r="H48" s="67"/>
      <c r="I48" s="138"/>
      <c r="J48" s="139"/>
      <c r="K48" s="205">
        <f t="shared" si="1"/>
        <v>0</v>
      </c>
      <c r="L48" s="206"/>
    </row>
    <row r="49" spans="1:12" ht="21">
      <c r="A49" s="146" t="s">
        <v>54</v>
      </c>
      <c r="B49" s="147"/>
      <c r="C49" s="148"/>
      <c r="D49" s="149"/>
      <c r="E49" s="150"/>
      <c r="F49" s="173" t="s">
        <v>89</v>
      </c>
      <c r="G49" s="174"/>
      <c r="H49" s="175"/>
      <c r="I49" s="138"/>
      <c r="J49" s="139"/>
      <c r="K49" s="205">
        <f t="shared" si="1"/>
        <v>0</v>
      </c>
      <c r="L49" s="206"/>
    </row>
    <row r="50" spans="1:12" ht="21">
      <c r="A50" s="146" t="s">
        <v>19</v>
      </c>
      <c r="B50" s="147"/>
      <c r="C50" s="148"/>
      <c r="D50" s="149"/>
      <c r="E50" s="150"/>
      <c r="F50" s="155"/>
      <c r="G50" s="156"/>
      <c r="H50" s="157"/>
      <c r="I50" s="138"/>
      <c r="J50" s="139"/>
      <c r="K50" s="205">
        <f t="shared" si="1"/>
        <v>0</v>
      </c>
      <c r="L50" s="206"/>
    </row>
    <row r="51" spans="1:12" ht="21">
      <c r="A51" s="146" t="s">
        <v>55</v>
      </c>
      <c r="B51" s="147"/>
      <c r="C51" s="148"/>
      <c r="D51" s="149"/>
      <c r="E51" s="150"/>
      <c r="F51" s="173"/>
      <c r="G51" s="174"/>
      <c r="H51" s="226"/>
      <c r="I51" s="167"/>
      <c r="J51" s="168"/>
      <c r="K51" s="205">
        <f t="shared" si="1"/>
        <v>0</v>
      </c>
      <c r="L51" s="206"/>
    </row>
    <row r="52" spans="1:12" ht="21">
      <c r="A52" s="146" t="s">
        <v>20</v>
      </c>
      <c r="B52" s="147"/>
      <c r="C52" s="148"/>
      <c r="D52" s="149"/>
      <c r="E52" s="150"/>
      <c r="F52" s="259"/>
      <c r="G52" s="260"/>
      <c r="H52" s="131" t="s">
        <v>10</v>
      </c>
      <c r="I52" s="158">
        <f>SUM(I33:J51)</f>
        <v>0</v>
      </c>
      <c r="J52" s="159"/>
      <c r="K52" s="227">
        <f>SUM(K33:L51)</f>
        <v>0</v>
      </c>
      <c r="L52" s="228"/>
    </row>
    <row r="53" spans="1:12" ht="21">
      <c r="A53" s="146" t="s">
        <v>21</v>
      </c>
      <c r="B53" s="147"/>
      <c r="C53" s="148"/>
      <c r="D53" s="149"/>
      <c r="E53" s="150"/>
      <c r="F53" s="261"/>
      <c r="G53" s="262"/>
      <c r="H53" s="262"/>
      <c r="I53" s="262"/>
      <c r="J53" s="262"/>
      <c r="K53" s="262"/>
      <c r="L53" s="263"/>
    </row>
    <row r="54" spans="1:12" ht="23.25">
      <c r="A54" s="146" t="s">
        <v>22</v>
      </c>
      <c r="B54" s="147"/>
      <c r="C54" s="148"/>
      <c r="D54" s="149"/>
      <c r="E54" s="150"/>
      <c r="F54" s="244" t="s">
        <v>23</v>
      </c>
      <c r="G54" s="245"/>
      <c r="H54" s="245"/>
      <c r="I54" s="247" t="s">
        <v>14</v>
      </c>
      <c r="J54" s="256"/>
      <c r="K54" s="249" t="s">
        <v>109</v>
      </c>
      <c r="L54" s="256"/>
    </row>
    <row r="55" spans="1:12" ht="21">
      <c r="A55" s="146" t="s">
        <v>56</v>
      </c>
      <c r="B55" s="147"/>
      <c r="C55" s="148"/>
      <c r="D55" s="149"/>
      <c r="E55" s="150"/>
      <c r="F55" s="173" t="s">
        <v>25</v>
      </c>
      <c r="G55" s="174"/>
      <c r="H55" s="175"/>
      <c r="I55" s="165"/>
      <c r="J55" s="166"/>
      <c r="K55" s="176">
        <f>(I55)/26</f>
        <v>0</v>
      </c>
      <c r="L55" s="177"/>
    </row>
    <row r="56" spans="1:12" ht="21">
      <c r="A56" s="146" t="s">
        <v>24</v>
      </c>
      <c r="B56" s="147"/>
      <c r="C56" s="148"/>
      <c r="D56" s="149"/>
      <c r="E56" s="150"/>
      <c r="F56" s="173" t="s">
        <v>90</v>
      </c>
      <c r="G56" s="174"/>
      <c r="H56" s="175"/>
      <c r="I56" s="138"/>
      <c r="J56" s="139"/>
      <c r="K56" s="176">
        <f aca="true" t="shared" si="2" ref="K56:K68">(I56)/26</f>
        <v>0</v>
      </c>
      <c r="L56" s="177"/>
    </row>
    <row r="57" spans="1:12" ht="21">
      <c r="A57" s="146" t="s">
        <v>57</v>
      </c>
      <c r="B57" s="147"/>
      <c r="C57" s="148"/>
      <c r="D57" s="149"/>
      <c r="E57" s="150"/>
      <c r="F57" s="173" t="s">
        <v>27</v>
      </c>
      <c r="G57" s="174"/>
      <c r="H57" s="175"/>
      <c r="I57" s="138"/>
      <c r="J57" s="139"/>
      <c r="K57" s="176">
        <f t="shared" si="2"/>
        <v>0</v>
      </c>
      <c r="L57" s="177"/>
    </row>
    <row r="58" spans="1:12" ht="21">
      <c r="A58" s="146" t="s">
        <v>26</v>
      </c>
      <c r="B58" s="147"/>
      <c r="C58" s="148"/>
      <c r="D58" s="149"/>
      <c r="E58" s="150"/>
      <c r="F58" s="173" t="s">
        <v>28</v>
      </c>
      <c r="G58" s="174"/>
      <c r="H58" s="175"/>
      <c r="I58" s="138"/>
      <c r="J58" s="139"/>
      <c r="K58" s="176">
        <f t="shared" si="2"/>
        <v>0</v>
      </c>
      <c r="L58" s="177"/>
    </row>
    <row r="59" spans="1:12" ht="21">
      <c r="A59" s="146" t="s">
        <v>58</v>
      </c>
      <c r="B59" s="147"/>
      <c r="C59" s="148"/>
      <c r="D59" s="149"/>
      <c r="E59" s="150"/>
      <c r="F59" s="173" t="s">
        <v>30</v>
      </c>
      <c r="G59" s="174"/>
      <c r="H59" s="175"/>
      <c r="I59" s="138"/>
      <c r="J59" s="139"/>
      <c r="K59" s="176">
        <f t="shared" si="2"/>
        <v>0</v>
      </c>
      <c r="L59" s="177"/>
    </row>
    <row r="60" spans="1:12" ht="21">
      <c r="A60" s="146" t="s">
        <v>29</v>
      </c>
      <c r="B60" s="147"/>
      <c r="C60" s="148"/>
      <c r="D60" s="149"/>
      <c r="E60" s="150"/>
      <c r="F60" s="173" t="s">
        <v>32</v>
      </c>
      <c r="G60" s="174"/>
      <c r="H60" s="175"/>
      <c r="I60" s="138"/>
      <c r="J60" s="139"/>
      <c r="K60" s="176">
        <f t="shared" si="2"/>
        <v>0</v>
      </c>
      <c r="L60" s="177"/>
    </row>
    <row r="61" spans="1:12" ht="21">
      <c r="A61" s="146" t="s">
        <v>31</v>
      </c>
      <c r="B61" s="147"/>
      <c r="C61" s="148"/>
      <c r="D61" s="149"/>
      <c r="E61" s="150"/>
      <c r="F61" s="173" t="s">
        <v>33</v>
      </c>
      <c r="G61" s="174"/>
      <c r="H61" s="175"/>
      <c r="I61" s="138"/>
      <c r="J61" s="139"/>
      <c r="K61" s="176">
        <f t="shared" si="2"/>
        <v>0</v>
      </c>
      <c r="L61" s="177"/>
    </row>
    <row r="62" spans="1:12" ht="21">
      <c r="A62" s="146" t="s">
        <v>111</v>
      </c>
      <c r="B62" s="147"/>
      <c r="C62" s="148"/>
      <c r="D62" s="149"/>
      <c r="E62" s="150"/>
      <c r="F62" s="173" t="s">
        <v>91</v>
      </c>
      <c r="G62" s="174"/>
      <c r="H62" s="175"/>
      <c r="I62" s="138"/>
      <c r="J62" s="139"/>
      <c r="K62" s="176">
        <f t="shared" si="2"/>
        <v>0</v>
      </c>
      <c r="L62" s="177"/>
    </row>
    <row r="63" spans="1:12" ht="21">
      <c r="A63" s="146"/>
      <c r="B63" s="147"/>
      <c r="C63" s="148"/>
      <c r="D63" s="138"/>
      <c r="E63" s="139"/>
      <c r="F63" s="173" t="s">
        <v>34</v>
      </c>
      <c r="G63" s="174"/>
      <c r="H63" s="175"/>
      <c r="I63" s="138"/>
      <c r="J63" s="139"/>
      <c r="K63" s="176">
        <f t="shared" si="2"/>
        <v>0</v>
      </c>
      <c r="L63" s="177"/>
    </row>
    <row r="64" spans="1:12" ht="21">
      <c r="A64" s="146"/>
      <c r="B64" s="147"/>
      <c r="C64" s="148"/>
      <c r="D64" s="138"/>
      <c r="E64" s="139"/>
      <c r="F64" s="173" t="s">
        <v>92</v>
      </c>
      <c r="G64" s="174"/>
      <c r="H64" s="175"/>
      <c r="I64" s="138"/>
      <c r="J64" s="139"/>
      <c r="K64" s="176">
        <f t="shared" si="2"/>
        <v>0</v>
      </c>
      <c r="L64" s="177"/>
    </row>
    <row r="65" spans="1:12" ht="21">
      <c r="A65" s="146"/>
      <c r="B65" s="147"/>
      <c r="C65" s="148"/>
      <c r="D65" s="138"/>
      <c r="E65" s="139"/>
      <c r="F65" s="173" t="s">
        <v>93</v>
      </c>
      <c r="G65" s="174"/>
      <c r="H65" s="175"/>
      <c r="I65" s="138"/>
      <c r="J65" s="139"/>
      <c r="K65" s="176">
        <f t="shared" si="2"/>
        <v>0</v>
      </c>
      <c r="L65" s="177"/>
    </row>
    <row r="66" spans="1:12" ht="21">
      <c r="A66" s="146"/>
      <c r="B66" s="147"/>
      <c r="C66" s="148"/>
      <c r="D66" s="138"/>
      <c r="E66" s="139"/>
      <c r="F66" s="173" t="s">
        <v>94</v>
      </c>
      <c r="G66" s="174"/>
      <c r="H66" s="175"/>
      <c r="I66" s="138"/>
      <c r="J66" s="139"/>
      <c r="K66" s="176">
        <f t="shared" si="2"/>
        <v>0</v>
      </c>
      <c r="L66" s="177"/>
    </row>
    <row r="67" spans="1:12" ht="21">
      <c r="A67" s="146"/>
      <c r="B67" s="147"/>
      <c r="C67" s="148"/>
      <c r="D67" s="138"/>
      <c r="E67" s="139"/>
      <c r="F67" s="173"/>
      <c r="G67" s="174"/>
      <c r="H67" s="175"/>
      <c r="I67" s="138"/>
      <c r="J67" s="139"/>
      <c r="K67" s="176">
        <f t="shared" si="2"/>
        <v>0</v>
      </c>
      <c r="L67" s="177"/>
    </row>
    <row r="68" spans="1:12" ht="21">
      <c r="A68" s="146"/>
      <c r="B68" s="147"/>
      <c r="C68" s="148"/>
      <c r="D68" s="167"/>
      <c r="E68" s="168"/>
      <c r="F68" s="173"/>
      <c r="G68" s="174"/>
      <c r="H68" s="226"/>
      <c r="I68" s="167"/>
      <c r="J68" s="168"/>
      <c r="K68" s="176">
        <f t="shared" si="2"/>
        <v>0</v>
      </c>
      <c r="L68" s="177"/>
    </row>
    <row r="69" spans="1:12" ht="21">
      <c r="A69" s="259"/>
      <c r="B69" s="260"/>
      <c r="C69" s="130" t="s">
        <v>35</v>
      </c>
      <c r="D69" s="158">
        <f>SUM(D41:E68)</f>
        <v>0</v>
      </c>
      <c r="E69" s="159"/>
      <c r="F69" s="252"/>
      <c r="G69" s="252"/>
      <c r="H69" s="131" t="s">
        <v>36</v>
      </c>
      <c r="I69" s="158">
        <f>SUM(I55:J68)</f>
        <v>0</v>
      </c>
      <c r="J69" s="159"/>
      <c r="K69" s="169">
        <f>SUM(K55:L68)</f>
        <v>0</v>
      </c>
      <c r="L69" s="170"/>
    </row>
    <row r="70" spans="1:12" ht="21">
      <c r="A70" s="124"/>
      <c r="B70" s="125">
        <f>IF(I71&lt;&gt;1973,"","Signed by adviser")</f>
      </c>
      <c r="C70" s="264"/>
      <c r="D70" s="264"/>
      <c r="E70" s="264"/>
      <c r="F70" s="126"/>
      <c r="G70" s="126"/>
      <c r="H70" s="125">
        <f>IF(I71&lt;&gt;1973,"","Name of budgeting service")</f>
      </c>
      <c r="I70" s="264"/>
      <c r="J70" s="264"/>
      <c r="K70" s="264"/>
      <c r="L70" s="127"/>
    </row>
    <row r="71" spans="1:12" ht="21">
      <c r="A71" s="124"/>
      <c r="B71" s="125">
        <f>IF(I71&lt;&gt;1973,"","Signed by client")</f>
      </c>
      <c r="C71" s="264"/>
      <c r="D71" s="264"/>
      <c r="E71" s="264"/>
      <c r="F71" s="126"/>
      <c r="G71" s="128"/>
      <c r="H71" s="129" t="s">
        <v>97</v>
      </c>
      <c r="I71" s="265"/>
      <c r="J71" s="265"/>
      <c r="K71" s="265"/>
      <c r="L71" s="127"/>
    </row>
    <row r="72" spans="1:12" ht="43.5" customHeight="1">
      <c r="A72" s="239" t="s">
        <v>114</v>
      </c>
      <c r="B72" s="240"/>
      <c r="C72" s="240"/>
      <c r="D72" s="240"/>
      <c r="E72" s="240"/>
      <c r="F72" s="240"/>
      <c r="G72" s="240"/>
      <c r="H72" s="240"/>
      <c r="I72" s="240"/>
      <c r="J72" s="240"/>
      <c r="K72" s="240"/>
      <c r="L72" s="241"/>
    </row>
  </sheetData>
  <sheetProtection sheet="1"/>
  <mergeCells count="286">
    <mergeCell ref="C70:E70"/>
    <mergeCell ref="I70:K70"/>
    <mergeCell ref="C71:E71"/>
    <mergeCell ref="I71:K71"/>
    <mergeCell ref="A72:L72"/>
    <mergeCell ref="D42:E42"/>
    <mergeCell ref="D43:E43"/>
    <mergeCell ref="D44:E44"/>
    <mergeCell ref="D45:E45"/>
    <mergeCell ref="D46:E46"/>
    <mergeCell ref="A68:C68"/>
    <mergeCell ref="D68:E68"/>
    <mergeCell ref="F68:H68"/>
    <mergeCell ref="I68:J68"/>
    <mergeCell ref="K68:L68"/>
    <mergeCell ref="A69:B69"/>
    <mergeCell ref="D69:E69"/>
    <mergeCell ref="F69:G69"/>
    <mergeCell ref="I69:J69"/>
    <mergeCell ref="K69:L69"/>
    <mergeCell ref="A66:C66"/>
    <mergeCell ref="D66:E66"/>
    <mergeCell ref="F66:H66"/>
    <mergeCell ref="I66:J66"/>
    <mergeCell ref="K66:L66"/>
    <mergeCell ref="A67:C67"/>
    <mergeCell ref="D67:E67"/>
    <mergeCell ref="F67:H67"/>
    <mergeCell ref="I67:J67"/>
    <mergeCell ref="K67:L67"/>
    <mergeCell ref="A64:C64"/>
    <mergeCell ref="D64:E64"/>
    <mergeCell ref="F64:H64"/>
    <mergeCell ref="I64:J64"/>
    <mergeCell ref="K64:L64"/>
    <mergeCell ref="A65:C65"/>
    <mergeCell ref="D65:E65"/>
    <mergeCell ref="F65:H65"/>
    <mergeCell ref="I65:J65"/>
    <mergeCell ref="K65:L65"/>
    <mergeCell ref="A62:C62"/>
    <mergeCell ref="F62:H62"/>
    <mergeCell ref="I62:J62"/>
    <mergeCell ref="K62:L62"/>
    <mergeCell ref="A63:C63"/>
    <mergeCell ref="D63:E63"/>
    <mergeCell ref="F63:H63"/>
    <mergeCell ref="I63:J63"/>
    <mergeCell ref="K63:L63"/>
    <mergeCell ref="D62:E62"/>
    <mergeCell ref="A60:C60"/>
    <mergeCell ref="F60:H60"/>
    <mergeCell ref="I60:J60"/>
    <mergeCell ref="K60:L60"/>
    <mergeCell ref="A61:C61"/>
    <mergeCell ref="F61:H61"/>
    <mergeCell ref="I61:J61"/>
    <mergeCell ref="K61:L61"/>
    <mergeCell ref="D60:E60"/>
    <mergeCell ref="D61:E61"/>
    <mergeCell ref="A58:C58"/>
    <mergeCell ref="F58:H58"/>
    <mergeCell ref="I58:J58"/>
    <mergeCell ref="K58:L58"/>
    <mergeCell ref="A59:C59"/>
    <mergeCell ref="F59:H59"/>
    <mergeCell ref="I59:J59"/>
    <mergeCell ref="K59:L59"/>
    <mergeCell ref="D58:E58"/>
    <mergeCell ref="D59:E59"/>
    <mergeCell ref="A56:C56"/>
    <mergeCell ref="F56:H56"/>
    <mergeCell ref="I56:J56"/>
    <mergeCell ref="K56:L56"/>
    <mergeCell ref="A57:C57"/>
    <mergeCell ref="F57:H57"/>
    <mergeCell ref="I57:J57"/>
    <mergeCell ref="K57:L57"/>
    <mergeCell ref="D56:E56"/>
    <mergeCell ref="D57:E57"/>
    <mergeCell ref="A54:C54"/>
    <mergeCell ref="F54:H54"/>
    <mergeCell ref="I54:J54"/>
    <mergeCell ref="K54:L54"/>
    <mergeCell ref="A55:C55"/>
    <mergeCell ref="F55:H55"/>
    <mergeCell ref="I55:J55"/>
    <mergeCell ref="K55:L55"/>
    <mergeCell ref="D54:E54"/>
    <mergeCell ref="D55:E55"/>
    <mergeCell ref="A52:C52"/>
    <mergeCell ref="F52:G52"/>
    <mergeCell ref="I52:J52"/>
    <mergeCell ref="K52:L52"/>
    <mergeCell ref="A53:C53"/>
    <mergeCell ref="F53:L53"/>
    <mergeCell ref="D52:E52"/>
    <mergeCell ref="D53:E53"/>
    <mergeCell ref="A50:C50"/>
    <mergeCell ref="F50:H50"/>
    <mergeCell ref="I50:J50"/>
    <mergeCell ref="K50:L50"/>
    <mergeCell ref="A51:C51"/>
    <mergeCell ref="F51:H51"/>
    <mergeCell ref="I51:J51"/>
    <mergeCell ref="K51:L51"/>
    <mergeCell ref="D50:E50"/>
    <mergeCell ref="D51:E51"/>
    <mergeCell ref="A48:C48"/>
    <mergeCell ref="I48:J48"/>
    <mergeCell ref="K48:L48"/>
    <mergeCell ref="A49:C49"/>
    <mergeCell ref="F49:H49"/>
    <mergeCell ref="I49:J49"/>
    <mergeCell ref="K49:L49"/>
    <mergeCell ref="D48:E48"/>
    <mergeCell ref="D49:E49"/>
    <mergeCell ref="A46:C46"/>
    <mergeCell ref="F46:H46"/>
    <mergeCell ref="I46:J46"/>
    <mergeCell ref="K46:L46"/>
    <mergeCell ref="A47:C47"/>
    <mergeCell ref="I47:J47"/>
    <mergeCell ref="K47:L47"/>
    <mergeCell ref="D47:E47"/>
    <mergeCell ref="A44:C44"/>
    <mergeCell ref="F44:H44"/>
    <mergeCell ref="I44:J44"/>
    <mergeCell ref="K44:L44"/>
    <mergeCell ref="A45:C45"/>
    <mergeCell ref="F45:H45"/>
    <mergeCell ref="I45:J45"/>
    <mergeCell ref="K45:L45"/>
    <mergeCell ref="A42:C42"/>
    <mergeCell ref="F42:H42"/>
    <mergeCell ref="I42:J42"/>
    <mergeCell ref="K42:L42"/>
    <mergeCell ref="A43:C43"/>
    <mergeCell ref="F43:H43"/>
    <mergeCell ref="I43:J43"/>
    <mergeCell ref="K43:L43"/>
    <mergeCell ref="A40:E40"/>
    <mergeCell ref="F40:H40"/>
    <mergeCell ref="I40:J40"/>
    <mergeCell ref="K40:L40"/>
    <mergeCell ref="A41:C41"/>
    <mergeCell ref="D41:E41"/>
    <mergeCell ref="F41:H41"/>
    <mergeCell ref="I41:J41"/>
    <mergeCell ref="K41:L41"/>
    <mergeCell ref="F38:H38"/>
    <mergeCell ref="I38:J38"/>
    <mergeCell ref="K38:L38"/>
    <mergeCell ref="F39:H39"/>
    <mergeCell ref="I39:J39"/>
    <mergeCell ref="K39:L39"/>
    <mergeCell ref="F36:H36"/>
    <mergeCell ref="K36:L36"/>
    <mergeCell ref="D37:E37"/>
    <mergeCell ref="F37:H37"/>
    <mergeCell ref="I37:J37"/>
    <mergeCell ref="K37:L37"/>
    <mergeCell ref="F34:H34"/>
    <mergeCell ref="I34:J34"/>
    <mergeCell ref="K34:L34"/>
    <mergeCell ref="D35:E35"/>
    <mergeCell ref="F35:H35"/>
    <mergeCell ref="I35:J35"/>
    <mergeCell ref="K35:L35"/>
    <mergeCell ref="F31:L31"/>
    <mergeCell ref="F32:H32"/>
    <mergeCell ref="I32:J32"/>
    <mergeCell ref="K32:L32"/>
    <mergeCell ref="D33:E33"/>
    <mergeCell ref="F33:H33"/>
    <mergeCell ref="I33:J33"/>
    <mergeCell ref="K33:L33"/>
    <mergeCell ref="F29:H29"/>
    <mergeCell ref="I29:J29"/>
    <mergeCell ref="K29:L29"/>
    <mergeCell ref="F30:G30"/>
    <mergeCell ref="I30:J30"/>
    <mergeCell ref="K30:L30"/>
    <mergeCell ref="F27:H27"/>
    <mergeCell ref="I27:J27"/>
    <mergeCell ref="K27:L27"/>
    <mergeCell ref="F28:H28"/>
    <mergeCell ref="I28:J28"/>
    <mergeCell ref="K28:L28"/>
    <mergeCell ref="F25:H25"/>
    <mergeCell ref="I25:J25"/>
    <mergeCell ref="K25:L25"/>
    <mergeCell ref="F26:H26"/>
    <mergeCell ref="I26:J26"/>
    <mergeCell ref="K26:L26"/>
    <mergeCell ref="F23:H23"/>
    <mergeCell ref="I23:J23"/>
    <mergeCell ref="K23:L23"/>
    <mergeCell ref="F24:H24"/>
    <mergeCell ref="I24:J24"/>
    <mergeCell ref="K24:L24"/>
    <mergeCell ref="A21:C21"/>
    <mergeCell ref="D21:E21"/>
    <mergeCell ref="F21:H21"/>
    <mergeCell ref="I21:J21"/>
    <mergeCell ref="K21:L21"/>
    <mergeCell ref="D22:E22"/>
    <mergeCell ref="F22:H22"/>
    <mergeCell ref="I22:J22"/>
    <mergeCell ref="K22:L22"/>
    <mergeCell ref="A19:C19"/>
    <mergeCell ref="D19:E19"/>
    <mergeCell ref="F19:H19"/>
    <mergeCell ref="I19:J19"/>
    <mergeCell ref="K19:L19"/>
    <mergeCell ref="A20:C20"/>
    <mergeCell ref="D20:E20"/>
    <mergeCell ref="F20:H20"/>
    <mergeCell ref="I20:J20"/>
    <mergeCell ref="K20:L20"/>
    <mergeCell ref="A17:C17"/>
    <mergeCell ref="D17:E17"/>
    <mergeCell ref="F17:H17"/>
    <mergeCell ref="I17:J17"/>
    <mergeCell ref="K17:L17"/>
    <mergeCell ref="A18:C18"/>
    <mergeCell ref="D18:E18"/>
    <mergeCell ref="F18:H18"/>
    <mergeCell ref="I18:J18"/>
    <mergeCell ref="K18:L18"/>
    <mergeCell ref="A15:C15"/>
    <mergeCell ref="D15:E15"/>
    <mergeCell ref="F15:H15"/>
    <mergeCell ref="I15:J15"/>
    <mergeCell ref="K15:L15"/>
    <mergeCell ref="A16:C16"/>
    <mergeCell ref="D16:E16"/>
    <mergeCell ref="F16:H16"/>
    <mergeCell ref="I16:J16"/>
    <mergeCell ref="K16:L16"/>
    <mergeCell ref="A13:C13"/>
    <mergeCell ref="D13:E13"/>
    <mergeCell ref="F13:H13"/>
    <mergeCell ref="I13:J13"/>
    <mergeCell ref="K13:L13"/>
    <mergeCell ref="A14:C14"/>
    <mergeCell ref="D14:E14"/>
    <mergeCell ref="F14:H14"/>
    <mergeCell ref="I14:J14"/>
    <mergeCell ref="K14:L14"/>
    <mergeCell ref="A11:C11"/>
    <mergeCell ref="D11:E11"/>
    <mergeCell ref="F11:H11"/>
    <mergeCell ref="I11:J11"/>
    <mergeCell ref="K11:L11"/>
    <mergeCell ref="A12:C12"/>
    <mergeCell ref="D12:E12"/>
    <mergeCell ref="F12:H12"/>
    <mergeCell ref="I12:J12"/>
    <mergeCell ref="K12:L12"/>
    <mergeCell ref="A9:C9"/>
    <mergeCell ref="D9:E9"/>
    <mergeCell ref="F9:H9"/>
    <mergeCell ref="I9:J9"/>
    <mergeCell ref="K9:L9"/>
    <mergeCell ref="A10:C10"/>
    <mergeCell ref="D10:E10"/>
    <mergeCell ref="F10:H10"/>
    <mergeCell ref="I10:J10"/>
    <mergeCell ref="K10:L10"/>
    <mergeCell ref="A7:E7"/>
    <mergeCell ref="F7:H7"/>
    <mergeCell ref="I7:J7"/>
    <mergeCell ref="K7:L7"/>
    <mergeCell ref="A8:C8"/>
    <mergeCell ref="D8:E8"/>
    <mergeCell ref="F8:H8"/>
    <mergeCell ref="I8:J8"/>
    <mergeCell ref="K8:L8"/>
    <mergeCell ref="A1:L1"/>
    <mergeCell ref="B2:D2"/>
    <mergeCell ref="B3:D3"/>
    <mergeCell ref="F3:G3"/>
    <mergeCell ref="I3:K5"/>
    <mergeCell ref="B4:D4"/>
    <mergeCell ref="B5:D6"/>
  </mergeCells>
  <conditionalFormatting sqref="I70:K70">
    <cfRule type="expression" priority="2" dxfId="4" stopIfTrue="1">
      <formula>LEN($H$70)&gt;0</formula>
    </cfRule>
  </conditionalFormatting>
  <conditionalFormatting sqref="C70:E71">
    <cfRule type="expression" priority="1" dxfId="4" stopIfTrue="1">
      <formula>LEN($B$71)&gt;0</formula>
    </cfRule>
  </conditionalFormatting>
  <printOptions/>
  <pageMargins left="0.7" right="0.7" top="0.75" bottom="0.75" header="0.3" footer="0.3"/>
  <pageSetup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dimension ref="A1:AD90"/>
  <sheetViews>
    <sheetView view="pageBreakPreview" zoomScale="85" zoomScaleSheetLayoutView="85" zoomScalePageLayoutView="0" workbookViewId="0" topLeftCell="A1">
      <selection activeCell="F12" sqref="F12"/>
    </sheetView>
  </sheetViews>
  <sheetFormatPr defaultColWidth="9.140625" defaultRowHeight="12.75"/>
  <cols>
    <col min="1" max="1" width="29.140625" style="13" customWidth="1"/>
    <col min="2" max="2" width="10.7109375" style="13" customWidth="1"/>
    <col min="3" max="28" width="12.7109375" style="13" customWidth="1"/>
    <col min="29" max="29" width="12.7109375" style="19" customWidth="1"/>
    <col min="30" max="30" width="12.7109375" style="132" customWidth="1"/>
    <col min="31" max="16384" width="9.140625" style="13" customWidth="1"/>
  </cols>
  <sheetData>
    <row r="1" spans="1:30" s="94" customFormat="1" ht="21.75" customHeight="1">
      <c r="A1" s="99" t="s">
        <v>98</v>
      </c>
      <c r="B1" s="100"/>
      <c r="C1" s="101">
        <f>'Fortnightly budget worksheet'!B2</f>
        <v>0</v>
      </c>
      <c r="D1" s="101">
        <f>C1+14</f>
        <v>14</v>
      </c>
      <c r="E1" s="101">
        <f aca="true" t="shared" si="0" ref="E1:AA1">D1+14</f>
        <v>28</v>
      </c>
      <c r="F1" s="101">
        <f t="shared" si="0"/>
        <v>42</v>
      </c>
      <c r="G1" s="101">
        <f t="shared" si="0"/>
        <v>56</v>
      </c>
      <c r="H1" s="101">
        <f t="shared" si="0"/>
        <v>70</v>
      </c>
      <c r="I1" s="101">
        <f t="shared" si="0"/>
        <v>84</v>
      </c>
      <c r="J1" s="101">
        <f t="shared" si="0"/>
        <v>98</v>
      </c>
      <c r="K1" s="101">
        <f t="shared" si="0"/>
        <v>112</v>
      </c>
      <c r="L1" s="101">
        <f t="shared" si="0"/>
        <v>126</v>
      </c>
      <c r="M1" s="101">
        <f t="shared" si="0"/>
        <v>140</v>
      </c>
      <c r="N1" s="101">
        <f t="shared" si="0"/>
        <v>154</v>
      </c>
      <c r="O1" s="101">
        <f t="shared" si="0"/>
        <v>168</v>
      </c>
      <c r="P1" s="101">
        <f t="shared" si="0"/>
        <v>182</v>
      </c>
      <c r="Q1" s="101">
        <f t="shared" si="0"/>
        <v>196</v>
      </c>
      <c r="R1" s="101">
        <f t="shared" si="0"/>
        <v>210</v>
      </c>
      <c r="S1" s="101">
        <f t="shared" si="0"/>
        <v>224</v>
      </c>
      <c r="T1" s="101">
        <f t="shared" si="0"/>
        <v>238</v>
      </c>
      <c r="U1" s="101">
        <f t="shared" si="0"/>
        <v>252</v>
      </c>
      <c r="V1" s="101">
        <f t="shared" si="0"/>
        <v>266</v>
      </c>
      <c r="W1" s="101">
        <f t="shared" si="0"/>
        <v>280</v>
      </c>
      <c r="X1" s="101">
        <f t="shared" si="0"/>
        <v>294</v>
      </c>
      <c r="Y1" s="101">
        <f t="shared" si="0"/>
        <v>308</v>
      </c>
      <c r="Z1" s="101">
        <f t="shared" si="0"/>
        <v>322</v>
      </c>
      <c r="AA1" s="101">
        <f t="shared" si="0"/>
        <v>336</v>
      </c>
      <c r="AB1" s="101">
        <f>AA1+14</f>
        <v>350</v>
      </c>
      <c r="AC1" s="102"/>
      <c r="AD1" s="92"/>
    </row>
    <row r="2" spans="1:30" s="79" customFormat="1" ht="21.75" customHeight="1">
      <c r="A2" s="80" t="s">
        <v>99</v>
      </c>
      <c r="B2" s="81"/>
      <c r="C2" s="77">
        <v>1</v>
      </c>
      <c r="D2" s="77">
        <v>2</v>
      </c>
      <c r="E2" s="77">
        <v>3</v>
      </c>
      <c r="F2" s="77">
        <v>4</v>
      </c>
      <c r="G2" s="77">
        <v>5</v>
      </c>
      <c r="H2" s="77">
        <v>6</v>
      </c>
      <c r="I2" s="77">
        <v>7</v>
      </c>
      <c r="J2" s="77">
        <v>8</v>
      </c>
      <c r="K2" s="77">
        <v>9</v>
      </c>
      <c r="L2" s="77">
        <v>10</v>
      </c>
      <c r="M2" s="77">
        <v>11</v>
      </c>
      <c r="N2" s="77">
        <v>12</v>
      </c>
      <c r="O2" s="77">
        <v>13</v>
      </c>
      <c r="P2" s="77">
        <v>14</v>
      </c>
      <c r="Q2" s="77">
        <v>15</v>
      </c>
      <c r="R2" s="77">
        <v>16</v>
      </c>
      <c r="S2" s="77">
        <v>17</v>
      </c>
      <c r="T2" s="77">
        <v>18</v>
      </c>
      <c r="U2" s="77">
        <v>19</v>
      </c>
      <c r="V2" s="77">
        <v>20</v>
      </c>
      <c r="W2" s="77">
        <v>21</v>
      </c>
      <c r="X2" s="77">
        <v>22</v>
      </c>
      <c r="Y2" s="77">
        <v>23</v>
      </c>
      <c r="Z2" s="77">
        <v>24</v>
      </c>
      <c r="AA2" s="77">
        <v>25</v>
      </c>
      <c r="AB2" s="77">
        <v>26</v>
      </c>
      <c r="AC2" s="82"/>
      <c r="AD2" s="92" t="s">
        <v>100</v>
      </c>
    </row>
    <row r="3" spans="1:30" s="79" customFormat="1" ht="21.75" customHeight="1">
      <c r="A3" s="83"/>
      <c r="B3" s="84" t="s">
        <v>101</v>
      </c>
      <c r="C3" s="135"/>
      <c r="D3" s="85">
        <f>(C20-C86)</f>
        <v>0</v>
      </c>
      <c r="E3" s="85">
        <f aca="true" t="shared" si="1" ref="E3:AA3">(D20-D86)</f>
        <v>0</v>
      </c>
      <c r="F3" s="85">
        <f t="shared" si="1"/>
        <v>0</v>
      </c>
      <c r="G3" s="85">
        <f t="shared" si="1"/>
        <v>0</v>
      </c>
      <c r="H3" s="85">
        <f t="shared" si="1"/>
        <v>0</v>
      </c>
      <c r="I3" s="85">
        <f t="shared" si="1"/>
        <v>0</v>
      </c>
      <c r="J3" s="85">
        <f t="shared" si="1"/>
        <v>0</v>
      </c>
      <c r="K3" s="85">
        <f t="shared" si="1"/>
        <v>0</v>
      </c>
      <c r="L3" s="85">
        <f t="shared" si="1"/>
        <v>0</v>
      </c>
      <c r="M3" s="85">
        <f t="shared" si="1"/>
        <v>0</v>
      </c>
      <c r="N3" s="85">
        <f t="shared" si="1"/>
        <v>0</v>
      </c>
      <c r="O3" s="85">
        <f t="shared" si="1"/>
        <v>0</v>
      </c>
      <c r="P3" s="85">
        <f t="shared" si="1"/>
        <v>0</v>
      </c>
      <c r="Q3" s="85">
        <f t="shared" si="1"/>
        <v>0</v>
      </c>
      <c r="R3" s="85">
        <f t="shared" si="1"/>
        <v>0</v>
      </c>
      <c r="S3" s="85">
        <f t="shared" si="1"/>
        <v>0</v>
      </c>
      <c r="T3" s="85">
        <f t="shared" si="1"/>
        <v>0</v>
      </c>
      <c r="U3" s="85">
        <f t="shared" si="1"/>
        <v>0</v>
      </c>
      <c r="V3" s="85">
        <f t="shared" si="1"/>
        <v>0</v>
      </c>
      <c r="W3" s="85">
        <f t="shared" si="1"/>
        <v>0</v>
      </c>
      <c r="X3" s="85">
        <f t="shared" si="1"/>
        <v>0</v>
      </c>
      <c r="Y3" s="85">
        <f t="shared" si="1"/>
        <v>0</v>
      </c>
      <c r="Z3" s="85">
        <f t="shared" si="1"/>
        <v>0</v>
      </c>
      <c r="AA3" s="85">
        <f t="shared" si="1"/>
        <v>0</v>
      </c>
      <c r="AB3" s="85">
        <f>(AA20-AA86)</f>
        <v>0</v>
      </c>
      <c r="AC3" s="86"/>
      <c r="AD3" s="95"/>
    </row>
    <row r="4" spans="1:30" ht="21.75" customHeight="1">
      <c r="A4" s="21"/>
      <c r="B4" s="22"/>
      <c r="C4" s="23"/>
      <c r="D4" s="24"/>
      <c r="E4" s="24"/>
      <c r="F4" s="24"/>
      <c r="G4" s="24"/>
      <c r="H4" s="24"/>
      <c r="I4" s="24"/>
      <c r="J4" s="24"/>
      <c r="K4" s="24"/>
      <c r="L4" s="24"/>
      <c r="M4" s="24"/>
      <c r="N4" s="24"/>
      <c r="O4" s="24"/>
      <c r="P4" s="24"/>
      <c r="Q4" s="24"/>
      <c r="R4" s="24"/>
      <c r="S4" s="24"/>
      <c r="T4" s="24"/>
      <c r="U4" s="24"/>
      <c r="V4" s="24"/>
      <c r="W4" s="24"/>
      <c r="X4" s="24"/>
      <c r="Y4" s="24"/>
      <c r="Z4" s="24"/>
      <c r="AA4" s="24"/>
      <c r="AB4" s="24"/>
      <c r="AC4" s="23"/>
      <c r="AD4" s="96"/>
    </row>
    <row r="5" spans="1:30" s="5" customFormat="1" ht="21.75" customHeight="1">
      <c r="A5" s="108" t="s">
        <v>102</v>
      </c>
      <c r="B5" s="25"/>
      <c r="C5" s="26"/>
      <c r="D5" s="27"/>
      <c r="E5" s="27"/>
      <c r="F5" s="27"/>
      <c r="G5" s="27"/>
      <c r="H5" s="27"/>
      <c r="I5" s="27"/>
      <c r="J5" s="27"/>
      <c r="K5" s="27"/>
      <c r="L5" s="27"/>
      <c r="M5" s="27"/>
      <c r="N5" s="27"/>
      <c r="O5" s="27"/>
      <c r="P5" s="27"/>
      <c r="Q5" s="27"/>
      <c r="R5" s="27"/>
      <c r="S5" s="27"/>
      <c r="T5" s="27"/>
      <c r="U5" s="27"/>
      <c r="V5" s="27"/>
      <c r="W5" s="27"/>
      <c r="X5" s="27"/>
      <c r="Y5" s="27"/>
      <c r="Z5" s="27"/>
      <c r="AA5" s="27"/>
      <c r="AB5" s="27"/>
      <c r="AC5" s="26"/>
      <c r="AD5" s="97"/>
    </row>
    <row r="6" spans="1:30" ht="21.75" customHeight="1">
      <c r="A6" s="74" t="str">
        <f>'[1]Weekly budget worksheet'!A8</f>
        <v>Salary / wages</v>
      </c>
      <c r="B6" s="34">
        <f>'Fortnightly budget worksheet'!D8</f>
        <v>0</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28"/>
      <c r="AD6" s="98">
        <f aca="true" t="shared" si="2" ref="AD6:AD20">SUM(C6:AB6)</f>
        <v>0</v>
      </c>
    </row>
    <row r="7" spans="1:30" ht="21.75" customHeight="1">
      <c r="A7" s="75" t="str">
        <f>'[1]Weekly budget worksheet'!A9</f>
        <v>Partner's income</v>
      </c>
      <c r="B7" s="34">
        <f>'Fortnightly budget worksheet'!D9</f>
        <v>0</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29"/>
      <c r="AD7" s="93">
        <f t="shared" si="2"/>
        <v>0</v>
      </c>
    </row>
    <row r="8" spans="1:30" ht="21.75" customHeight="1">
      <c r="A8" s="75" t="str">
        <f>'[1]Weekly budget worksheet'!A10</f>
        <v>Working for Families assistance</v>
      </c>
      <c r="B8" s="34">
        <f>'Fortnightly budget worksheet'!D10</f>
        <v>0</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29"/>
      <c r="AD8" s="93">
        <f t="shared" si="2"/>
        <v>0</v>
      </c>
    </row>
    <row r="9" spans="1:30" ht="21.75" customHeight="1">
      <c r="A9" s="75" t="str">
        <f>'[1]Weekly budget worksheet'!A11</f>
        <v>Child support</v>
      </c>
      <c r="B9" s="34">
        <f>'Fortnightly budget worksheet'!D11</f>
        <v>0</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29"/>
      <c r="AD9" s="93">
        <f t="shared" si="2"/>
        <v>0</v>
      </c>
    </row>
    <row r="10" spans="1:30" ht="21.75" customHeight="1">
      <c r="A10" s="75" t="str">
        <f>'[1]Weekly budget worksheet'!A12</f>
        <v>Benefit (before deductions)</v>
      </c>
      <c r="B10" s="34">
        <f>'Fortnightly budget worksheet'!D12</f>
        <v>0</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29"/>
      <c r="AD10" s="93">
        <f t="shared" si="2"/>
        <v>0</v>
      </c>
    </row>
    <row r="11" spans="1:30" ht="21.75" customHeight="1">
      <c r="A11" s="75" t="str">
        <f>'[1]Weekly budget worksheet'!A13</f>
        <v>Family Tax Credit</v>
      </c>
      <c r="B11" s="34">
        <f>'Fortnightly budget worksheet'!D13</f>
        <v>0</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29"/>
      <c r="AD11" s="93">
        <f t="shared" si="2"/>
        <v>0</v>
      </c>
    </row>
    <row r="12" spans="1:30" ht="21.75" customHeight="1">
      <c r="A12" s="75" t="str">
        <f>'[1]Weekly budget worksheet'!A14</f>
        <v>Accommodation supplement</v>
      </c>
      <c r="B12" s="34">
        <f>'Fortnightly budget worksheet'!D14</f>
        <v>0</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29"/>
      <c r="AD12" s="93">
        <f t="shared" si="2"/>
        <v>0</v>
      </c>
    </row>
    <row r="13" spans="1:30" ht="21.75" customHeight="1">
      <c r="A13" s="75" t="str">
        <f>'[1]Weekly budget worksheet'!A15</f>
        <v>Disability / Child Disability</v>
      </c>
      <c r="B13" s="34">
        <f>'Fortnightly budget worksheet'!D15</f>
        <v>0</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29"/>
      <c r="AD13" s="93">
        <f t="shared" si="2"/>
        <v>0</v>
      </c>
    </row>
    <row r="14" spans="1:30" ht="21.75" customHeight="1">
      <c r="A14" s="75" t="str">
        <f>'[1]Weekly budget worksheet'!A16</f>
        <v>Temporary Additional Support (TAS)</v>
      </c>
      <c r="B14" s="34">
        <f>'Fortnightly budget worksheet'!D16</f>
        <v>0</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29"/>
      <c r="AD14" s="93">
        <f t="shared" si="2"/>
        <v>0</v>
      </c>
    </row>
    <row r="15" spans="1:30" ht="21.75" customHeight="1">
      <c r="A15" s="75" t="str">
        <f>'[1]Weekly budget worksheet'!A17</f>
        <v>Student Loan / Allowance</v>
      </c>
      <c r="B15" s="34">
        <f>'Fortnightly budget worksheet'!D17</f>
        <v>0</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29"/>
      <c r="AD15" s="93">
        <f t="shared" si="2"/>
        <v>0</v>
      </c>
    </row>
    <row r="16" spans="1:30" ht="21.75" customHeight="1">
      <c r="A16" s="75" t="str">
        <f>'[1]Weekly budget worksheet'!A18</f>
        <v>ACC</v>
      </c>
      <c r="B16" s="34">
        <f>'Fortnightly budget worksheet'!D18</f>
        <v>0</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29"/>
      <c r="AD16" s="93">
        <f t="shared" si="2"/>
        <v>0</v>
      </c>
    </row>
    <row r="17" spans="1:30" ht="21.75" customHeight="1">
      <c r="A17" s="75" t="str">
        <f>'[1]Weekly budget worksheet'!A19</f>
        <v>Superannuation / Pension</v>
      </c>
      <c r="B17" s="34">
        <f>'Fortnightly budget worksheet'!D19</f>
        <v>0</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29"/>
      <c r="AD17" s="93">
        <f t="shared" si="2"/>
        <v>0</v>
      </c>
    </row>
    <row r="18" spans="1:30" ht="21.75" customHeight="1">
      <c r="A18" s="75" t="str">
        <f>'[1]Weekly budget worksheet'!A20</f>
        <v>Rent / board</v>
      </c>
      <c r="B18" s="34">
        <f>'Fortnightly budget worksheet'!D20</f>
        <v>0</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29"/>
      <c r="AD18" s="93">
        <f t="shared" si="2"/>
        <v>0</v>
      </c>
    </row>
    <row r="19" spans="1:30" ht="21.75" customHeight="1">
      <c r="A19" s="75" t="str">
        <f>'[1]Weekly budget worksheet'!A21</f>
        <v>Other earnings</v>
      </c>
      <c r="B19" s="34">
        <f>'Fortnightly budget worksheet'!D21</f>
        <v>0</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29"/>
      <c r="AD19" s="93">
        <f t="shared" si="2"/>
        <v>0</v>
      </c>
    </row>
    <row r="20" spans="1:30" s="79" customFormat="1" ht="21.75" customHeight="1">
      <c r="A20" s="76" t="s">
        <v>103</v>
      </c>
      <c r="B20" s="78"/>
      <c r="C20" s="89">
        <f>SUM(C3:C19)</f>
        <v>0</v>
      </c>
      <c r="D20" s="89">
        <f>SUM(D3:D19)</f>
        <v>0</v>
      </c>
      <c r="E20" s="89">
        <f aca="true" t="shared" si="3" ref="E20:AB20">SUM(E3:E19)</f>
        <v>0</v>
      </c>
      <c r="F20" s="89">
        <f t="shared" si="3"/>
        <v>0</v>
      </c>
      <c r="G20" s="89">
        <f t="shared" si="3"/>
        <v>0</v>
      </c>
      <c r="H20" s="89">
        <f t="shared" si="3"/>
        <v>0</v>
      </c>
      <c r="I20" s="89">
        <f t="shared" si="3"/>
        <v>0</v>
      </c>
      <c r="J20" s="89">
        <f t="shared" si="3"/>
        <v>0</v>
      </c>
      <c r="K20" s="89">
        <f t="shared" si="3"/>
        <v>0</v>
      </c>
      <c r="L20" s="89">
        <f t="shared" si="3"/>
        <v>0</v>
      </c>
      <c r="M20" s="89">
        <f t="shared" si="3"/>
        <v>0</v>
      </c>
      <c r="N20" s="89">
        <f t="shared" si="3"/>
        <v>0</v>
      </c>
      <c r="O20" s="89">
        <f t="shared" si="3"/>
        <v>0</v>
      </c>
      <c r="P20" s="89">
        <f t="shared" si="3"/>
        <v>0</v>
      </c>
      <c r="Q20" s="89">
        <f t="shared" si="3"/>
        <v>0</v>
      </c>
      <c r="R20" s="89">
        <f t="shared" si="3"/>
        <v>0</v>
      </c>
      <c r="S20" s="89">
        <f t="shared" si="3"/>
        <v>0</v>
      </c>
      <c r="T20" s="89">
        <f t="shared" si="3"/>
        <v>0</v>
      </c>
      <c r="U20" s="89">
        <f t="shared" si="3"/>
        <v>0</v>
      </c>
      <c r="V20" s="89">
        <f t="shared" si="3"/>
        <v>0</v>
      </c>
      <c r="W20" s="89">
        <f t="shared" si="3"/>
        <v>0</v>
      </c>
      <c r="X20" s="89">
        <f t="shared" si="3"/>
        <v>0</v>
      </c>
      <c r="Y20" s="89">
        <f t="shared" si="3"/>
        <v>0</v>
      </c>
      <c r="Z20" s="89">
        <f t="shared" si="3"/>
        <v>0</v>
      </c>
      <c r="AA20" s="89">
        <f t="shared" si="3"/>
        <v>0</v>
      </c>
      <c r="AB20" s="89">
        <f t="shared" si="3"/>
        <v>0</v>
      </c>
      <c r="AC20" s="90"/>
      <c r="AD20" s="93">
        <f t="shared" si="2"/>
        <v>0</v>
      </c>
    </row>
    <row r="21" spans="1:30" ht="21.75" customHeight="1">
      <c r="A21" s="14"/>
      <c r="B21" s="16"/>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29"/>
      <c r="AD21" s="93"/>
    </row>
    <row r="22" spans="1:30" ht="21.75" customHeight="1">
      <c r="A22" s="109" t="s">
        <v>104</v>
      </c>
      <c r="B22" s="15"/>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29"/>
      <c r="AD22" s="93"/>
    </row>
    <row r="23" spans="1:30" ht="21.75" customHeight="1">
      <c r="A23" s="87" t="str">
        <f>'[1]Weekly budget worksheet'!A41</f>
        <v>Benefit repayment</v>
      </c>
      <c r="B23" s="35">
        <f>'Fortnightly budget worksheet'!D42</f>
        <v>0</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29"/>
      <c r="AD23" s="93">
        <f aca="true" t="shared" si="4" ref="AD23:AD54">SUM(C23:AB23)</f>
        <v>0</v>
      </c>
    </row>
    <row r="24" spans="1:30" ht="21.75" customHeight="1">
      <c r="A24" s="87" t="str">
        <f>'[1]Weekly budget worksheet'!A42</f>
        <v>IRD payments</v>
      </c>
      <c r="B24" s="35">
        <f>'Fortnightly budget worksheet'!D43</f>
        <v>0</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29"/>
      <c r="AD24" s="93">
        <f t="shared" si="4"/>
        <v>0</v>
      </c>
    </row>
    <row r="25" spans="1:30" ht="21.75" customHeight="1">
      <c r="A25" s="87" t="str">
        <f>'[1]Weekly budget worksheet'!A43</f>
        <v>Court payments</v>
      </c>
      <c r="B25" s="35">
        <f>'Fortnightly budget worksheet'!D44</f>
        <v>0</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29"/>
      <c r="AD25" s="93">
        <f t="shared" si="4"/>
        <v>0</v>
      </c>
    </row>
    <row r="26" spans="1:30" ht="21.75" customHeight="1">
      <c r="A26" s="87" t="str">
        <f>'[1]Weekly budget worksheet'!A44</f>
        <v>Child support</v>
      </c>
      <c r="B26" s="35">
        <f>'Fortnightly budget worksheet'!D45</f>
        <v>0</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29"/>
      <c r="AD26" s="93">
        <f t="shared" si="4"/>
        <v>0</v>
      </c>
    </row>
    <row r="27" spans="1:30" ht="21.75" customHeight="1">
      <c r="A27" s="87" t="str">
        <f>'[1]Weekly budget worksheet'!A45</f>
        <v>Groceries - general</v>
      </c>
      <c r="B27" s="35">
        <f>'Fortnightly budget worksheet'!D46</f>
        <v>0</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29"/>
      <c r="AD27" s="93">
        <f t="shared" si="4"/>
        <v>0</v>
      </c>
    </row>
    <row r="28" spans="1:30" ht="21.75" customHeight="1">
      <c r="A28" s="87" t="str">
        <f>'[1]Weekly budget worksheet'!A46</f>
        <v>Groceries - other</v>
      </c>
      <c r="B28" s="35">
        <f>'Fortnightly budget worksheet'!D47</f>
        <v>0</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29"/>
      <c r="AD28" s="93">
        <f t="shared" si="4"/>
        <v>0</v>
      </c>
    </row>
    <row r="29" spans="1:30" ht="21.75" customHeight="1">
      <c r="A29" s="87" t="str">
        <f>'[1]Weekly budget worksheet'!A47</f>
        <v>Rent / board</v>
      </c>
      <c r="B29" s="35">
        <f>'Fortnightly budget worksheet'!D48</f>
        <v>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29"/>
      <c r="AD29" s="93">
        <f t="shared" si="4"/>
        <v>0</v>
      </c>
    </row>
    <row r="30" spans="1:30" ht="21.75" customHeight="1">
      <c r="A30" s="87" t="str">
        <f>'[1]Weekly budget worksheet'!A48</f>
        <v>Petrol / fuel</v>
      </c>
      <c r="B30" s="35">
        <f>'Fortnightly budget worksheet'!D49</f>
        <v>0</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29"/>
      <c r="AD30" s="93">
        <f t="shared" si="4"/>
        <v>0</v>
      </c>
    </row>
    <row r="31" spans="1:30" ht="21.75" customHeight="1">
      <c r="A31" s="87" t="str">
        <f>'[1]Weekly budget worksheet'!A49</f>
        <v>Fares</v>
      </c>
      <c r="B31" s="35">
        <f>'Fortnightly budget worksheet'!D50</f>
        <v>0</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29"/>
      <c r="AD31" s="93">
        <f t="shared" si="4"/>
        <v>0</v>
      </c>
    </row>
    <row r="32" spans="1:30" ht="21.75" customHeight="1">
      <c r="A32" s="87" t="str">
        <f>'[1]Weekly budget worksheet'!A50</f>
        <v>Personal cash</v>
      </c>
      <c r="B32" s="35">
        <f>'Fortnightly budget worksheet'!D51</f>
        <v>0</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29"/>
      <c r="AD32" s="93">
        <f t="shared" si="4"/>
        <v>0</v>
      </c>
    </row>
    <row r="33" spans="1:30" ht="21.75" customHeight="1">
      <c r="A33" s="87" t="str">
        <f>'[1]Weekly budget worksheet'!A51</f>
        <v>Liquor</v>
      </c>
      <c r="B33" s="35">
        <f>'Fortnightly budget worksheet'!D52</f>
        <v>0</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29"/>
      <c r="AD33" s="93">
        <f t="shared" si="4"/>
        <v>0</v>
      </c>
    </row>
    <row r="34" spans="1:30" ht="21.75" customHeight="1">
      <c r="A34" s="87" t="str">
        <f>'[1]Weekly budget worksheet'!A52</f>
        <v>Tobacco</v>
      </c>
      <c r="B34" s="35">
        <f>'Fortnightly budget worksheet'!D53</f>
        <v>0</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29"/>
      <c r="AD34" s="93">
        <f t="shared" si="4"/>
        <v>0</v>
      </c>
    </row>
    <row r="35" spans="1:30" ht="21.75" customHeight="1">
      <c r="A35" s="87" t="str">
        <f>'[1]Weekly budget worksheet'!A53</f>
        <v>Gambling</v>
      </c>
      <c r="B35" s="35">
        <f>'Fortnightly budget worksheet'!D54</f>
        <v>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29"/>
      <c r="AD35" s="93">
        <f t="shared" si="4"/>
        <v>0</v>
      </c>
    </row>
    <row r="36" spans="1:30" ht="21.75" customHeight="1">
      <c r="A36" s="87" t="str">
        <f>'[1]Weekly budget worksheet'!A54</f>
        <v>Childcare / daycare</v>
      </c>
      <c r="B36" s="35">
        <f>'Fortnightly budget worksheet'!D55</f>
        <v>0</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29"/>
      <c r="AD36" s="93">
        <f t="shared" si="4"/>
        <v>0</v>
      </c>
    </row>
    <row r="37" spans="1:30" ht="21.75" customHeight="1">
      <c r="A37" s="87" t="str">
        <f>'[1]Weekly budget worksheet'!A55</f>
        <v>Preschool (kohanga reo, playcentre, etc)</v>
      </c>
      <c r="B37" s="35">
        <f>'Fortnightly budget worksheet'!D56</f>
        <v>0</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29"/>
      <c r="AD37" s="93">
        <f t="shared" si="4"/>
        <v>0</v>
      </c>
    </row>
    <row r="38" spans="1:30" ht="21.75" customHeight="1">
      <c r="A38" s="87" t="str">
        <f>'[1]Weekly budget worksheet'!A56</f>
        <v>School costs (trips, lunch money, etc)</v>
      </c>
      <c r="B38" s="35">
        <f>'Fortnightly budget worksheet'!D57</f>
        <v>0</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29"/>
      <c r="AD38" s="93">
        <f t="shared" si="4"/>
        <v>0</v>
      </c>
    </row>
    <row r="39" spans="1:30" ht="21.75" customHeight="1">
      <c r="A39" s="87" t="str">
        <f>'[1]Weekly budget worksheet'!A57</f>
        <v>Giving (charity, church, koha, etc)</v>
      </c>
      <c r="B39" s="35">
        <f>'Fortnightly budget worksheet'!D58</f>
        <v>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29"/>
      <c r="AD39" s="93">
        <f t="shared" si="4"/>
        <v>0</v>
      </c>
    </row>
    <row r="40" spans="1:30" ht="21.75" customHeight="1">
      <c r="A40" s="87" t="str">
        <f>'[1]Weekly budget worksheet'!A58</f>
        <v>Children's pocket money</v>
      </c>
      <c r="B40" s="35">
        <f>'Fortnightly budget worksheet'!D59</f>
        <v>0</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29"/>
      <c r="AD40" s="93">
        <f t="shared" si="4"/>
        <v>0</v>
      </c>
    </row>
    <row r="41" spans="1:30" ht="21.75" customHeight="1">
      <c r="A41" s="87" t="str">
        <f>'[1]Weekly budget worksheet'!A59</f>
        <v>Superannuation</v>
      </c>
      <c r="B41" s="35">
        <f>'Fortnightly budget worksheet'!D60</f>
        <v>0</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29"/>
      <c r="AD41" s="93">
        <f t="shared" si="4"/>
        <v>0</v>
      </c>
    </row>
    <row r="42" spans="1:30" ht="21.75" customHeight="1">
      <c r="A42" s="87" t="str">
        <f>'[1]Weekly budget worksheet'!A60</f>
        <v>Savings</v>
      </c>
      <c r="B42" s="35">
        <f>'Fortnightly budget worksheet'!D61</f>
        <v>0</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29"/>
      <c r="AD42" s="93">
        <f t="shared" si="4"/>
        <v>0</v>
      </c>
    </row>
    <row r="43" spans="1:30" ht="21.75" customHeight="1">
      <c r="A43" s="87" t="str">
        <f>'[1]Weekly budget worksheet'!A61</f>
        <v>Other weekly costs</v>
      </c>
      <c r="B43" s="35">
        <f>'Fortnightly budget worksheet'!D62</f>
        <v>0</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29"/>
      <c r="AD43" s="93">
        <f t="shared" si="4"/>
        <v>0</v>
      </c>
    </row>
    <row r="44" spans="1:30" ht="21.75" customHeight="1">
      <c r="A44" s="75" t="str">
        <f>'[1]Weekly budget worksheet'!F8</f>
        <v>Bank fees</v>
      </c>
      <c r="B44" s="35">
        <f>'Fortnightly budget worksheet'!I8</f>
        <v>0</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29"/>
      <c r="AD44" s="93">
        <f t="shared" si="4"/>
        <v>0</v>
      </c>
    </row>
    <row r="45" spans="1:30" ht="21.75" customHeight="1">
      <c r="A45" s="75" t="str">
        <f>'[1]Weekly budget worksheet'!F9</f>
        <v>House mortgage</v>
      </c>
      <c r="B45" s="35">
        <f>'Fortnightly budget worksheet'!I9</f>
        <v>0</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29"/>
      <c r="AD45" s="93">
        <f t="shared" si="4"/>
        <v>0</v>
      </c>
    </row>
    <row r="46" spans="1:30" ht="21.75" customHeight="1">
      <c r="A46" s="75" t="str">
        <f>'[1]Weekly budget worksheet'!F10</f>
        <v>Electricity</v>
      </c>
      <c r="B46" s="35">
        <f>'Fortnightly budget worksheet'!I10</f>
        <v>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29"/>
      <c r="AD46" s="93">
        <f t="shared" si="4"/>
        <v>0</v>
      </c>
    </row>
    <row r="47" spans="1:30" ht="21.75" customHeight="1">
      <c r="A47" s="75" t="str">
        <f>'[1]Weekly budget worksheet'!F11</f>
        <v>Gas</v>
      </c>
      <c r="B47" s="35">
        <f>'Fortnightly budget worksheet'!I11</f>
        <v>0</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29"/>
      <c r="AD47" s="93">
        <f t="shared" si="4"/>
        <v>0</v>
      </c>
    </row>
    <row r="48" spans="1:30" ht="21.75" customHeight="1">
      <c r="A48" s="75" t="str">
        <f>'[1]Weekly budget worksheet'!F12</f>
        <v>Phone</v>
      </c>
      <c r="B48" s="35">
        <f>'Fortnightly budget worksheet'!I12</f>
        <v>0</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29"/>
      <c r="AD48" s="93">
        <f t="shared" si="4"/>
        <v>0</v>
      </c>
    </row>
    <row r="49" spans="1:30" ht="21.75" customHeight="1">
      <c r="A49" s="75" t="str">
        <f>'[1]Weekly budget worksheet'!F13</f>
        <v>Mobile phone</v>
      </c>
      <c r="B49" s="35">
        <f>'Fortnightly budget worksheet'!I13</f>
        <v>0</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29"/>
      <c r="AD49" s="93">
        <f t="shared" si="4"/>
        <v>0</v>
      </c>
    </row>
    <row r="50" spans="1:30" ht="21.75" customHeight="1">
      <c r="A50" s="75" t="str">
        <f>'[1]Weekly budget worksheet'!F14</f>
        <v>Internet</v>
      </c>
      <c r="B50" s="35">
        <f>'Fortnightly budget worksheet'!I14</f>
        <v>0</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29"/>
      <c r="AD50" s="93">
        <f t="shared" si="4"/>
        <v>0</v>
      </c>
    </row>
    <row r="51" spans="1:30" ht="21.75" customHeight="1">
      <c r="A51" s="75" t="str">
        <f>'[1]Weekly budget worksheet'!F15</f>
        <v>Pay TV</v>
      </c>
      <c r="B51" s="35">
        <f>'Fortnightly budget worksheet'!I15</f>
        <v>0</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29"/>
      <c r="AD51" s="93">
        <f t="shared" si="4"/>
        <v>0</v>
      </c>
    </row>
    <row r="52" spans="1:30" ht="21.75" customHeight="1">
      <c r="A52" s="75" t="str">
        <f>'[1]Weekly budget worksheet'!F16</f>
        <v>Appliance rental</v>
      </c>
      <c r="B52" s="35">
        <f>'Fortnightly budget worksheet'!I16</f>
        <v>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29"/>
      <c r="AD52" s="93">
        <f t="shared" si="4"/>
        <v>0</v>
      </c>
    </row>
    <row r="53" spans="1:30" ht="21.75" customHeight="1">
      <c r="A53" s="75" t="str">
        <f>'[1]Weekly budget worksheet'!F17</f>
        <v>Credit contracts</v>
      </c>
      <c r="B53" s="35">
        <f>'Fortnightly budget worksheet'!I17</f>
        <v>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29"/>
      <c r="AD53" s="93">
        <f t="shared" si="4"/>
        <v>0</v>
      </c>
    </row>
    <row r="54" spans="1:30" ht="21.75" customHeight="1">
      <c r="A54" s="75" t="str">
        <f>'[1]Weekly budget worksheet'!F18</f>
        <v>Credit / store cards</v>
      </c>
      <c r="B54" s="35">
        <f>'Fortnightly budget worksheet'!I18</f>
        <v>0</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29"/>
      <c r="AD54" s="93">
        <f t="shared" si="4"/>
        <v>0</v>
      </c>
    </row>
    <row r="55" spans="1:30" ht="21.75" customHeight="1">
      <c r="A55" s="75" t="str">
        <f>'[1]Weekly budget worksheet'!F19</f>
        <v>Personal loans</v>
      </c>
      <c r="B55" s="35">
        <f>'Fortnightly budget worksheet'!I19</f>
        <v>0</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29"/>
      <c r="AD55" s="93">
        <f aca="true" t="shared" si="5" ref="AD55:AD86">SUM(C55:AB55)</f>
        <v>0</v>
      </c>
    </row>
    <row r="56" spans="1:30" ht="21.75" customHeight="1">
      <c r="A56" s="75" t="str">
        <f>'[1]Weekly budget worksheet'!F20</f>
        <v>Other monthly costs</v>
      </c>
      <c r="B56" s="35">
        <f>'Fortnightly budget worksheet'!I20</f>
        <v>0</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29"/>
      <c r="AD56" s="93">
        <f t="shared" si="5"/>
        <v>0</v>
      </c>
    </row>
    <row r="57" spans="1:30" ht="21.75" customHeight="1">
      <c r="A57" s="75" t="str">
        <f>'[1]Weekly budget worksheet'!F33</f>
        <v>House insurance</v>
      </c>
      <c r="B57" s="35">
        <f>'Fortnightly budget worksheet'!I33</f>
        <v>0</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29"/>
      <c r="AD57" s="93">
        <f t="shared" si="5"/>
        <v>0</v>
      </c>
    </row>
    <row r="58" spans="1:30" ht="21.75" customHeight="1">
      <c r="A58" s="75" t="str">
        <f>'[1]Weekly budget worksheet'!F34</f>
        <v>Contents insurance</v>
      </c>
      <c r="B58" s="35">
        <f>'Fortnightly budget worksheet'!I34</f>
        <v>0</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29"/>
      <c r="AD58" s="93">
        <f t="shared" si="5"/>
        <v>0</v>
      </c>
    </row>
    <row r="59" spans="1:30" ht="21.75" customHeight="1">
      <c r="A59" s="75" t="str">
        <f>'[1]Weekly budget worksheet'!F35</f>
        <v>Health / life insurance</v>
      </c>
      <c r="B59" s="35">
        <f>'Fortnightly budget worksheet'!I35</f>
        <v>0</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29"/>
      <c r="AD59" s="93">
        <f t="shared" si="5"/>
        <v>0</v>
      </c>
    </row>
    <row r="60" spans="1:30" ht="21.75" customHeight="1">
      <c r="A60" s="75" t="str">
        <f>'[1]Weekly budget worksheet'!F36</f>
        <v>Vehicle insurance</v>
      </c>
      <c r="B60" s="35">
        <f>'Fortnightly budget worksheet'!I36</f>
        <v>0</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29"/>
      <c r="AD60" s="93">
        <f t="shared" si="5"/>
        <v>0</v>
      </c>
    </row>
    <row r="61" spans="1:30" ht="21.75" customHeight="1">
      <c r="A61" s="75" t="str">
        <f>'[1]Weekly budget worksheet'!F37</f>
        <v>Vehicle registration</v>
      </c>
      <c r="B61" s="35">
        <f>'Fortnightly budget worksheet'!I37</f>
        <v>0</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29"/>
      <c r="AD61" s="93">
        <f t="shared" si="5"/>
        <v>0</v>
      </c>
    </row>
    <row r="62" spans="1:30" ht="21.75" customHeight="1">
      <c r="A62" s="75" t="str">
        <f>'[1]Weekly budget worksheet'!F38</f>
        <v>Warrant of Fitness</v>
      </c>
      <c r="B62" s="35">
        <f>'Fortnightly budget worksheet'!I38</f>
        <v>0</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29"/>
      <c r="AD62" s="93">
        <f t="shared" si="5"/>
        <v>0</v>
      </c>
    </row>
    <row r="63" spans="1:30" ht="21.75" customHeight="1">
      <c r="A63" s="75" t="str">
        <f>'[1]Weekly budget worksheet'!F39</f>
        <v>Vehicle maintenance</v>
      </c>
      <c r="B63" s="35">
        <f>'Fortnightly budget worksheet'!I39</f>
        <v>0</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29"/>
      <c r="AD63" s="93">
        <f t="shared" si="5"/>
        <v>0</v>
      </c>
    </row>
    <row r="64" spans="1:30" ht="21.75" customHeight="1">
      <c r="A64" s="75" t="str">
        <f>'[1]Weekly budget worksheet'!F40</f>
        <v>Road user charges (diesel)</v>
      </c>
      <c r="B64" s="35">
        <f>'Fortnightly budget worksheet'!I40</f>
        <v>0</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29"/>
      <c r="AD64" s="93">
        <f t="shared" si="5"/>
        <v>0</v>
      </c>
    </row>
    <row r="65" spans="1:30" ht="21.75" customHeight="1">
      <c r="A65" s="75" t="str">
        <f>'[1]Weekly budget worksheet'!F41</f>
        <v>School fees</v>
      </c>
      <c r="B65" s="35">
        <f>'Fortnightly budget worksheet'!I41</f>
        <v>0</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29"/>
      <c r="AD65" s="93">
        <f t="shared" si="5"/>
        <v>0</v>
      </c>
    </row>
    <row r="66" spans="1:30" ht="21.75" customHeight="1">
      <c r="A66" s="75" t="str">
        <f>'[1]Weekly budget worksheet'!F42</f>
        <v>School activity fees</v>
      </c>
      <c r="B66" s="35">
        <f>'Fortnightly budget worksheet'!I42</f>
        <v>0</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29"/>
      <c r="AD66" s="93">
        <f t="shared" si="5"/>
        <v>0</v>
      </c>
    </row>
    <row r="67" spans="1:30" ht="21.75" customHeight="1">
      <c r="A67" s="75" t="str">
        <f>'[1]Weekly budget worksheet'!F43</f>
        <v>Other school costs</v>
      </c>
      <c r="B67" s="35">
        <f>'Fortnightly budget worksheet'!I43</f>
        <v>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29"/>
      <c r="AD67" s="93">
        <f t="shared" si="5"/>
        <v>0</v>
      </c>
    </row>
    <row r="68" spans="1:30" ht="21.75" customHeight="1">
      <c r="A68" s="75" t="str">
        <f>'[1]Weekly budget worksheet'!F44</f>
        <v>Rates</v>
      </c>
      <c r="B68" s="35">
        <f>'Fortnightly budget worksheet'!I44</f>
        <v>0</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29"/>
      <c r="AD68" s="93">
        <f t="shared" si="5"/>
        <v>0</v>
      </c>
    </row>
    <row r="69" spans="1:30" ht="21.75" customHeight="1">
      <c r="A69" s="75" t="str">
        <f>'[1]Weekly budget worksheet'!F45</f>
        <v>Regional rates</v>
      </c>
      <c r="B69" s="35">
        <f>'Fortnightly budget worksheet'!I45</f>
        <v>0</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29"/>
      <c r="AD69" s="93">
        <f t="shared" si="5"/>
        <v>0</v>
      </c>
    </row>
    <row r="70" spans="1:30" ht="21.75" customHeight="1">
      <c r="A70" s="75" t="str">
        <f>'[1]Weekly budget worksheet'!F46</f>
        <v>Water rates</v>
      </c>
      <c r="B70" s="35">
        <f>'Fortnightly budget worksheet'!I46</f>
        <v>0</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29"/>
      <c r="AD70" s="93">
        <f t="shared" si="5"/>
        <v>0</v>
      </c>
    </row>
    <row r="71" spans="1:30" ht="21.75" customHeight="1">
      <c r="A71" s="75" t="str">
        <f>'[1]Weekly budget worksheet'!F47</f>
        <v>Recreation / memberships (adults)</v>
      </c>
      <c r="B71" s="35">
        <f>'Fortnightly budget worksheet'!I47</f>
        <v>0</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29"/>
      <c r="AD71" s="93">
        <f t="shared" si="5"/>
        <v>0</v>
      </c>
    </row>
    <row r="72" spans="1:30" ht="21.75" customHeight="1">
      <c r="A72" s="75" t="str">
        <f>'[1]Weekly budget worksheet'!F48</f>
        <v>Recreation / memberships (children)</v>
      </c>
      <c r="B72" s="35">
        <f>'Fortnightly budget worksheet'!I48</f>
        <v>0</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29"/>
      <c r="AD72" s="93">
        <f t="shared" si="5"/>
        <v>0</v>
      </c>
    </row>
    <row r="73" spans="1:30" ht="21.75" customHeight="1">
      <c r="A73" s="75" t="str">
        <f>'[1]Weekly budget worksheet'!F49</f>
        <v>Other annual costs</v>
      </c>
      <c r="B73" s="35">
        <f>'Fortnightly budget worksheet'!I49</f>
        <v>0</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29"/>
      <c r="AD73" s="93">
        <f t="shared" si="5"/>
        <v>0</v>
      </c>
    </row>
    <row r="74" spans="1:30" ht="21.75" customHeight="1">
      <c r="A74" s="75" t="str">
        <f>'[1]Weekly budget worksheet'!F55</f>
        <v>Heating (wood, coal, etc)</v>
      </c>
      <c r="B74" s="35">
        <f>'Fortnightly budget worksheet'!I55</f>
        <v>0</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29"/>
      <c r="AD74" s="93">
        <f t="shared" si="5"/>
        <v>0</v>
      </c>
    </row>
    <row r="75" spans="1:30" ht="21.75" customHeight="1">
      <c r="A75" s="75" t="str">
        <f>'[1]Weekly budget worksheet'!F56</f>
        <v>Taxation provision</v>
      </c>
      <c r="B75" s="35">
        <f>'Fortnightly budget worksheet'!I56</f>
        <v>0</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29"/>
      <c r="AD75" s="93">
        <f t="shared" si="5"/>
        <v>0</v>
      </c>
    </row>
    <row r="76" spans="1:30" ht="21.75" customHeight="1">
      <c r="A76" s="75" t="str">
        <f>'[1]Weekly budget worksheet'!F57</f>
        <v>Medical</v>
      </c>
      <c r="B76" s="35">
        <f>'Fortnightly budget worksheet'!I57</f>
        <v>0</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29"/>
      <c r="AD76" s="93">
        <f t="shared" si="5"/>
        <v>0</v>
      </c>
    </row>
    <row r="77" spans="1:30" ht="21.75" customHeight="1">
      <c r="A77" s="75" t="str">
        <f>'[1]Weekly budget worksheet'!F58</f>
        <v>Dental</v>
      </c>
      <c r="B77" s="35">
        <f>'Fortnightly budget worksheet'!I58</f>
        <v>0</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29"/>
      <c r="AD77" s="93">
        <f t="shared" si="5"/>
        <v>0</v>
      </c>
    </row>
    <row r="78" spans="1:30" ht="21.75" customHeight="1">
      <c r="A78" s="75" t="str">
        <f>'[1]Weekly budget worksheet'!F59</f>
        <v>Optician</v>
      </c>
      <c r="B78" s="35">
        <f>'Fortnightly budget worksheet'!I59</f>
        <v>0</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29"/>
      <c r="AD78" s="93">
        <f t="shared" si="5"/>
        <v>0</v>
      </c>
    </row>
    <row r="79" spans="1:30" ht="21.75" customHeight="1">
      <c r="A79" s="75" t="str">
        <f>'[1]Weekly budget worksheet'!F60</f>
        <v>Presents</v>
      </c>
      <c r="B79" s="35">
        <f>'Fortnightly budget worksheet'!I60</f>
        <v>0</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29"/>
      <c r="AD79" s="93">
        <f t="shared" si="5"/>
        <v>0</v>
      </c>
    </row>
    <row r="80" spans="1:30" ht="21.75" customHeight="1">
      <c r="A80" s="75" t="str">
        <f>'[1]Weekly budget worksheet'!F61</f>
        <v>Repairs</v>
      </c>
      <c r="B80" s="35">
        <f>'Fortnightly budget worksheet'!I61</f>
        <v>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29"/>
      <c r="AD80" s="93">
        <f t="shared" si="5"/>
        <v>0</v>
      </c>
    </row>
    <row r="81" spans="1:30" ht="21.75" customHeight="1">
      <c r="A81" s="75" t="str">
        <f>'[1]Weekly budget worksheet'!F62</f>
        <v>Clothing / shoes</v>
      </c>
      <c r="B81" s="35">
        <f>'Fortnightly budget worksheet'!I62</f>
        <v>0</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29"/>
      <c r="AD81" s="93">
        <f t="shared" si="5"/>
        <v>0</v>
      </c>
    </row>
    <row r="82" spans="1:30" ht="21.75" customHeight="1">
      <c r="A82" s="75" t="str">
        <f>'[1]Weekly budget worksheet'!F63</f>
        <v>Haircuts</v>
      </c>
      <c r="B82" s="35">
        <f>'Fortnightly budget worksheet'!I63</f>
        <v>0</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29"/>
      <c r="AD82" s="93">
        <f t="shared" si="5"/>
        <v>0</v>
      </c>
    </row>
    <row r="83" spans="1:30" ht="21.75" customHeight="1">
      <c r="A83" s="75" t="str">
        <f>'[1]Weekly budget worksheet'!F64</f>
        <v>Christmas club</v>
      </c>
      <c r="B83" s="35">
        <f>'Fortnightly budget worksheet'!I64</f>
        <v>0</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29"/>
      <c r="AD83" s="93">
        <f t="shared" si="5"/>
        <v>0</v>
      </c>
    </row>
    <row r="84" spans="1:30" ht="21.75" customHeight="1">
      <c r="A84" s="75" t="str">
        <f>'[1]Weekly budget worksheet'!F65</f>
        <v>Vet fees</v>
      </c>
      <c r="B84" s="35">
        <f>'Fortnightly budget worksheet'!I65</f>
        <v>0</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29"/>
      <c r="AD84" s="93">
        <f t="shared" si="5"/>
        <v>0</v>
      </c>
    </row>
    <row r="85" spans="1:30" ht="21.75" customHeight="1">
      <c r="A85" s="75" t="str">
        <f>'[1]Weekly budget worksheet'!F66</f>
        <v>Other costs</v>
      </c>
      <c r="B85" s="35">
        <f>'Fortnightly budget worksheet'!I66</f>
        <v>0</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29"/>
      <c r="AD85" s="93">
        <f t="shared" si="5"/>
        <v>0</v>
      </c>
    </row>
    <row r="86" spans="1:30" s="79" customFormat="1" ht="21.75" customHeight="1">
      <c r="A86" s="88" t="s">
        <v>105</v>
      </c>
      <c r="B86" s="78"/>
      <c r="C86" s="89">
        <f aca="true" t="shared" si="6" ref="C86:AB86">SUM(C23:C85)</f>
        <v>0</v>
      </c>
      <c r="D86" s="89">
        <f t="shared" si="6"/>
        <v>0</v>
      </c>
      <c r="E86" s="89">
        <f t="shared" si="6"/>
        <v>0</v>
      </c>
      <c r="F86" s="89">
        <f t="shared" si="6"/>
        <v>0</v>
      </c>
      <c r="G86" s="89">
        <f t="shared" si="6"/>
        <v>0</v>
      </c>
      <c r="H86" s="89">
        <f t="shared" si="6"/>
        <v>0</v>
      </c>
      <c r="I86" s="89">
        <f t="shared" si="6"/>
        <v>0</v>
      </c>
      <c r="J86" s="89">
        <f t="shared" si="6"/>
        <v>0</v>
      </c>
      <c r="K86" s="89">
        <f t="shared" si="6"/>
        <v>0</v>
      </c>
      <c r="L86" s="89">
        <f t="shared" si="6"/>
        <v>0</v>
      </c>
      <c r="M86" s="89">
        <f t="shared" si="6"/>
        <v>0</v>
      </c>
      <c r="N86" s="89">
        <f t="shared" si="6"/>
        <v>0</v>
      </c>
      <c r="O86" s="89">
        <f t="shared" si="6"/>
        <v>0</v>
      </c>
      <c r="P86" s="89">
        <f t="shared" si="6"/>
        <v>0</v>
      </c>
      <c r="Q86" s="89">
        <f t="shared" si="6"/>
        <v>0</v>
      </c>
      <c r="R86" s="89">
        <f t="shared" si="6"/>
        <v>0</v>
      </c>
      <c r="S86" s="89">
        <f t="shared" si="6"/>
        <v>0</v>
      </c>
      <c r="T86" s="89">
        <f t="shared" si="6"/>
        <v>0</v>
      </c>
      <c r="U86" s="89">
        <f t="shared" si="6"/>
        <v>0</v>
      </c>
      <c r="V86" s="89">
        <f t="shared" si="6"/>
        <v>0</v>
      </c>
      <c r="W86" s="89">
        <f t="shared" si="6"/>
        <v>0</v>
      </c>
      <c r="X86" s="89">
        <f t="shared" si="6"/>
        <v>0</v>
      </c>
      <c r="Y86" s="89">
        <f t="shared" si="6"/>
        <v>0</v>
      </c>
      <c r="Z86" s="89">
        <f t="shared" si="6"/>
        <v>0</v>
      </c>
      <c r="AA86" s="89">
        <f t="shared" si="6"/>
        <v>0</v>
      </c>
      <c r="AB86" s="89">
        <f t="shared" si="6"/>
        <v>0</v>
      </c>
      <c r="AC86" s="90"/>
      <c r="AD86" s="93">
        <f t="shared" si="5"/>
        <v>0</v>
      </c>
    </row>
    <row r="87" spans="1:30" ht="21.75" customHeight="1">
      <c r="A87" s="33"/>
      <c r="B87" s="17"/>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1"/>
      <c r="AD87" s="93"/>
    </row>
    <row r="88" spans="1:30" ht="21.75" customHeight="1">
      <c r="A88" s="33"/>
      <c r="B88" s="17"/>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1"/>
      <c r="AD88" s="93"/>
    </row>
    <row r="89" spans="1:30" s="94" customFormat="1" ht="21.75" customHeight="1">
      <c r="A89" s="91" t="s">
        <v>106</v>
      </c>
      <c r="B89" s="92"/>
      <c r="C89" s="93">
        <f aca="true" t="shared" si="7" ref="C89:AB89">C20-C86</f>
        <v>0</v>
      </c>
      <c r="D89" s="93">
        <f t="shared" si="7"/>
        <v>0</v>
      </c>
      <c r="E89" s="93">
        <f t="shared" si="7"/>
        <v>0</v>
      </c>
      <c r="F89" s="93">
        <f t="shared" si="7"/>
        <v>0</v>
      </c>
      <c r="G89" s="93">
        <f t="shared" si="7"/>
        <v>0</v>
      </c>
      <c r="H89" s="93">
        <f t="shared" si="7"/>
        <v>0</v>
      </c>
      <c r="I89" s="93">
        <f t="shared" si="7"/>
        <v>0</v>
      </c>
      <c r="J89" s="93">
        <f t="shared" si="7"/>
        <v>0</v>
      </c>
      <c r="K89" s="93">
        <f t="shared" si="7"/>
        <v>0</v>
      </c>
      <c r="L89" s="93">
        <f t="shared" si="7"/>
        <v>0</v>
      </c>
      <c r="M89" s="93">
        <f t="shared" si="7"/>
        <v>0</v>
      </c>
      <c r="N89" s="93">
        <f t="shared" si="7"/>
        <v>0</v>
      </c>
      <c r="O89" s="93">
        <f t="shared" si="7"/>
        <v>0</v>
      </c>
      <c r="P89" s="93">
        <f t="shared" si="7"/>
        <v>0</v>
      </c>
      <c r="Q89" s="93">
        <f t="shared" si="7"/>
        <v>0</v>
      </c>
      <c r="R89" s="93">
        <f t="shared" si="7"/>
        <v>0</v>
      </c>
      <c r="S89" s="93">
        <f t="shared" si="7"/>
        <v>0</v>
      </c>
      <c r="T89" s="93">
        <f t="shared" si="7"/>
        <v>0</v>
      </c>
      <c r="U89" s="93">
        <f t="shared" si="7"/>
        <v>0</v>
      </c>
      <c r="V89" s="93">
        <f t="shared" si="7"/>
        <v>0</v>
      </c>
      <c r="W89" s="93">
        <f t="shared" si="7"/>
        <v>0</v>
      </c>
      <c r="X89" s="93">
        <f t="shared" si="7"/>
        <v>0</v>
      </c>
      <c r="Y89" s="93">
        <f t="shared" si="7"/>
        <v>0</v>
      </c>
      <c r="Z89" s="93">
        <f t="shared" si="7"/>
        <v>0</v>
      </c>
      <c r="AA89" s="93">
        <f t="shared" si="7"/>
        <v>0</v>
      </c>
      <c r="AB89" s="93">
        <f t="shared" si="7"/>
        <v>0</v>
      </c>
      <c r="AC89" s="93"/>
      <c r="AD89" s="93">
        <f>AD20-AD86</f>
        <v>0</v>
      </c>
    </row>
    <row r="90" spans="1:30" ht="43.5" customHeight="1">
      <c r="A90" s="243" t="s">
        <v>115</v>
      </c>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row>
  </sheetData>
  <sheetProtection/>
  <mergeCells count="2">
    <mergeCell ref="A90:AB90"/>
    <mergeCell ref="AC90:AD90"/>
  </mergeCells>
  <printOptions/>
  <pageMargins left="0.7" right="0.7" top="0.75" bottom="0.75" header="0.3" footer="0.3"/>
  <pageSetup horizontalDpi="600" verticalDpi="600" orientation="landscape" paperSize="9" scale="33" r:id="rId1"/>
  <rowBreaks count="1" manualBreakCount="1">
    <brk id="46"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NZFFBS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Sandlant</dc:creator>
  <cp:keywords/>
  <dc:description/>
  <cp:lastModifiedBy>User</cp:lastModifiedBy>
  <cp:lastPrinted>2017-07-26T20:46:34Z</cp:lastPrinted>
  <dcterms:created xsi:type="dcterms:W3CDTF">2007-05-29T21:47:09Z</dcterms:created>
  <dcterms:modified xsi:type="dcterms:W3CDTF">2022-02-02T21:43:55Z</dcterms:modified>
  <cp:category/>
  <cp:version/>
  <cp:contentType/>
  <cp:contentStatus/>
</cp:coreProperties>
</file>